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D:\Descargas\DECORACION PV2024\"/>
    </mc:Choice>
  </mc:AlternateContent>
  <xr:revisionPtr revIDLastSave="0" documentId="13_ncr:1_{04938764-5BF8-44D0-8B9E-8395772E26AC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Hoja1" sheetId="1" r:id="rId1"/>
    <sheet name="solo vegas" sheetId="2" r:id="rId2"/>
  </sheets>
  <definedNames>
    <definedName name="_xlnm._FilterDatabase" localSheetId="0" hidden="1">Hoja1!$A$3:$IK$83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8" i="1" l="1"/>
  <c r="H5" i="1"/>
  <c r="H13" i="1"/>
  <c r="I5" i="1"/>
  <c r="A82" i="1"/>
  <c r="H26" i="1" l="1"/>
  <c r="G82" i="1"/>
  <c r="G83" i="1" s="1"/>
  <c r="J5" i="1" l="1"/>
  <c r="U9" i="2" l="1"/>
  <c r="S9" i="2"/>
  <c r="N9" i="2"/>
  <c r="M9" i="2"/>
  <c r="L9" i="2"/>
  <c r="K9" i="2"/>
  <c r="J9" i="2"/>
  <c r="O9" i="2" s="1"/>
  <c r="W9" i="2" s="1"/>
  <c r="U8" i="2"/>
  <c r="S8" i="2"/>
  <c r="N8" i="2"/>
  <c r="M8" i="2"/>
  <c r="L8" i="2"/>
  <c r="K8" i="2"/>
  <c r="J8" i="2"/>
  <c r="U7" i="2"/>
  <c r="S7" i="2"/>
  <c r="N7" i="2"/>
  <c r="M7" i="2"/>
  <c r="L7" i="2"/>
  <c r="K7" i="2"/>
  <c r="V7" i="2" s="1"/>
  <c r="J7" i="2"/>
  <c r="O7" i="2" s="1"/>
  <c r="W7" i="2" s="1"/>
  <c r="U6" i="2"/>
  <c r="S6" i="2"/>
  <c r="N6" i="2"/>
  <c r="M6" i="2"/>
  <c r="L6" i="2"/>
  <c r="K6" i="2"/>
  <c r="J6" i="2"/>
  <c r="O6" i="2" s="1"/>
  <c r="W5" i="2"/>
  <c r="U5" i="2"/>
  <c r="S5" i="2"/>
  <c r="O5" i="2"/>
  <c r="N5" i="2"/>
  <c r="M5" i="2"/>
  <c r="L5" i="2"/>
  <c r="K5" i="2"/>
  <c r="V5" i="2" s="1"/>
  <c r="J13" i="1" l="1"/>
  <c r="J26" i="1"/>
  <c r="J9" i="1"/>
  <c r="J28" i="1"/>
  <c r="V6" i="2"/>
  <c r="V9" i="2"/>
  <c r="O8" i="2"/>
  <c r="W8" i="2" s="1"/>
  <c r="W6" i="2"/>
  <c r="X3" i="2" l="1"/>
  <c r="V8" i="2"/>
  <c r="H36" i="1"/>
  <c r="I36" i="1"/>
  <c r="H53" i="1"/>
  <c r="I53" i="1"/>
  <c r="J36" i="1" l="1"/>
  <c r="J53" i="1"/>
  <c r="H81" i="1" l="1"/>
  <c r="J81" i="1"/>
  <c r="I78" i="1"/>
  <c r="H78" i="1"/>
  <c r="H74" i="1"/>
  <c r="I74" i="1"/>
  <c r="H76" i="1"/>
  <c r="I76" i="1"/>
  <c r="I75" i="1"/>
  <c r="H75" i="1"/>
  <c r="H72" i="1"/>
  <c r="I72" i="1"/>
  <c r="H79" i="1"/>
  <c r="I79" i="1"/>
  <c r="I77" i="1"/>
  <c r="H77" i="1"/>
  <c r="J77" i="1" s="1"/>
  <c r="H80" i="1"/>
  <c r="J80" i="1" s="1"/>
  <c r="I80" i="1"/>
  <c r="I73" i="1"/>
  <c r="J76" i="1" l="1"/>
  <c r="J73" i="1"/>
  <c r="J79" i="1"/>
  <c r="J78" i="1"/>
  <c r="J72" i="1"/>
  <c r="J75" i="1"/>
  <c r="J74" i="1"/>
  <c r="E82" i="1"/>
  <c r="E83" i="1" s="1"/>
  <c r="I10" i="1"/>
  <c r="J8" i="1"/>
  <c r="J19" i="1"/>
  <c r="J22" i="1"/>
  <c r="H6" i="1"/>
  <c r="J20" i="1"/>
  <c r="J21" i="1"/>
  <c r="J6" i="1"/>
  <c r="H65" i="1"/>
  <c r="I65" i="1"/>
  <c r="I24" i="1"/>
  <c r="H24" i="1"/>
  <c r="H59" i="1"/>
  <c r="I37" i="1"/>
  <c r="H37" i="1"/>
  <c r="H16" i="1"/>
  <c r="I35" i="1"/>
  <c r="H35" i="1"/>
  <c r="I34" i="1"/>
  <c r="H34" i="1"/>
  <c r="I33" i="1"/>
  <c r="H33" i="1"/>
  <c r="H51" i="1"/>
  <c r="I51" i="1"/>
  <c r="H64" i="1"/>
  <c r="H61" i="1"/>
  <c r="I61" i="1"/>
  <c r="H38" i="1"/>
  <c r="H17" i="1"/>
  <c r="I17" i="1"/>
  <c r="I15" i="1"/>
  <c r="H15" i="1"/>
  <c r="I12" i="1"/>
  <c r="H12" i="1"/>
  <c r="I31" i="1"/>
  <c r="I30" i="1"/>
  <c r="H30" i="1"/>
  <c r="H25" i="1"/>
  <c r="I63" i="1"/>
  <c r="H63" i="1"/>
  <c r="H42" i="1"/>
  <c r="I42" i="1"/>
  <c r="I41" i="1"/>
  <c r="H41" i="1"/>
  <c r="H40" i="1"/>
  <c r="H18" i="1"/>
  <c r="H57" i="1"/>
  <c r="H55" i="1"/>
  <c r="I55" i="1"/>
  <c r="I11" i="1"/>
  <c r="H11" i="1"/>
  <c r="I50" i="1"/>
  <c r="I29" i="1"/>
  <c r="H29" i="1"/>
  <c r="H68" i="1"/>
  <c r="J68" i="1" s="1"/>
  <c r="H47" i="1"/>
  <c r="I27" i="1"/>
  <c r="H7" i="1"/>
  <c r="H45" i="1"/>
  <c r="I45" i="1"/>
  <c r="H44" i="1"/>
  <c r="I44" i="1"/>
  <c r="H43" i="1"/>
  <c r="H60" i="1"/>
  <c r="I39" i="1"/>
  <c r="H58" i="1"/>
  <c r="I58" i="1"/>
  <c r="H54" i="1"/>
  <c r="I54" i="1"/>
  <c r="H14" i="1"/>
  <c r="H52" i="1"/>
  <c r="I52" i="1"/>
  <c r="I32" i="1"/>
  <c r="H32" i="1"/>
  <c r="H71" i="1"/>
  <c r="J71" i="1" s="1"/>
  <c r="H70" i="1"/>
  <c r="J70" i="1" s="1"/>
  <c r="H10" i="1"/>
  <c r="H69" i="1"/>
  <c r="I49" i="1"/>
  <c r="H49" i="1"/>
  <c r="H48" i="1"/>
  <c r="I48" i="1"/>
  <c r="H67" i="1"/>
  <c r="J67" i="1" s="1"/>
  <c r="I66" i="1"/>
  <c r="H66" i="1"/>
  <c r="H46" i="1"/>
  <c r="J46" i="1" s="1"/>
  <c r="J54" i="1" l="1"/>
  <c r="J10" i="1"/>
  <c r="J49" i="1"/>
  <c r="J43" i="1"/>
  <c r="J45" i="1"/>
  <c r="J24" i="1"/>
  <c r="J48" i="1"/>
  <c r="J65" i="1"/>
  <c r="J29" i="1"/>
  <c r="J35" i="1"/>
  <c r="J57" i="1"/>
  <c r="J32" i="1"/>
  <c r="J41" i="1"/>
  <c r="J12" i="1"/>
  <c r="J15" i="1"/>
  <c r="J52" i="1"/>
  <c r="J17" i="1"/>
  <c r="J61" i="1"/>
  <c r="J51" i="1"/>
  <c r="J58" i="1"/>
  <c r="J34" i="1"/>
  <c r="J44" i="1"/>
  <c r="J66" i="1"/>
  <c r="H27" i="1"/>
  <c r="J27" i="1" s="1"/>
  <c r="I47" i="1"/>
  <c r="I59" i="1"/>
  <c r="H39" i="1"/>
  <c r="J62" i="1"/>
  <c r="J33" i="1"/>
  <c r="J23" i="1"/>
  <c r="J63" i="1"/>
  <c r="I56" i="1"/>
  <c r="J55" i="1"/>
  <c r="J7" i="1"/>
  <c r="J37" i="1"/>
  <c r="H50" i="1"/>
  <c r="J42" i="1"/>
  <c r="H56" i="1"/>
  <c r="I38" i="1"/>
  <c r="J38" i="1" s="1"/>
  <c r="I16" i="1"/>
  <c r="I64" i="1"/>
  <c r="J64" i="1" s="1"/>
  <c r="I18" i="1"/>
  <c r="H31" i="1"/>
  <c r="I40" i="1"/>
  <c r="J40" i="1" s="1"/>
  <c r="I60" i="1"/>
  <c r="J60" i="1" s="1"/>
  <c r="I14" i="1"/>
  <c r="I25" i="1"/>
  <c r="J69" i="1"/>
  <c r="J30" i="1"/>
  <c r="F82" i="1"/>
  <c r="J11" i="1"/>
  <c r="J25" i="1" l="1"/>
  <c r="I82" i="1"/>
  <c r="I83" i="1" s="1"/>
  <c r="J16" i="1"/>
  <c r="J18" i="1"/>
  <c r="J56" i="1"/>
  <c r="H82" i="1"/>
  <c r="H83" i="1" s="1"/>
  <c r="J39" i="1"/>
  <c r="J31" i="1"/>
  <c r="J47" i="1"/>
  <c r="J59" i="1"/>
  <c r="F83" i="1"/>
  <c r="J50" i="1"/>
  <c r="J14" i="1"/>
  <c r="J82" i="1" l="1"/>
</calcChain>
</file>

<file path=xl/sharedStrings.xml><?xml version="1.0" encoding="utf-8"?>
<sst xmlns="http://schemas.openxmlformats.org/spreadsheetml/2006/main" count="277" uniqueCount="193">
  <si>
    <t>PIEZAS POR TIENDA</t>
  </si>
  <si>
    <t>Costo Por tienda</t>
  </si>
  <si>
    <t>Promedio</t>
  </si>
  <si>
    <t>No</t>
  </si>
  <si>
    <t>Tienda</t>
  </si>
  <si>
    <t>Zona</t>
  </si>
  <si>
    <t>Plaza</t>
  </si>
  <si>
    <t>PIEDRA GRANDE</t>
  </si>
  <si>
    <t>PIEDRA M</t>
  </si>
  <si>
    <t>PIEDRA CH</t>
  </si>
  <si>
    <t>CHAROLA EN S</t>
  </si>
  <si>
    <t>CHARLOA RECTA</t>
  </si>
  <si>
    <t>JARRON</t>
  </si>
  <si>
    <t xml:space="preserve">GRANDE </t>
  </si>
  <si>
    <t>MEDIANO</t>
  </si>
  <si>
    <t>CH</t>
  </si>
  <si>
    <t>Matriz (p. zapato)</t>
  </si>
  <si>
    <t>León</t>
  </si>
  <si>
    <t>Plaza del zapato</t>
  </si>
  <si>
    <t>Potosina (p. zapato)</t>
  </si>
  <si>
    <t>Franco (p. zapato)</t>
  </si>
  <si>
    <t>Galerías León</t>
  </si>
  <si>
    <t>Galería del Zapato</t>
  </si>
  <si>
    <t>Plaza Mayor</t>
  </si>
  <si>
    <t>Pakoy</t>
  </si>
  <si>
    <t>México Centro</t>
  </si>
  <si>
    <t>Cuernavaca</t>
  </si>
  <si>
    <t>México Sur</t>
  </si>
  <si>
    <t>Plaza Cuernavaca</t>
  </si>
  <si>
    <t>Galerías Metepec</t>
  </si>
  <si>
    <t xml:space="preserve">Outlet León </t>
  </si>
  <si>
    <t>Plaza Mulza</t>
  </si>
  <si>
    <t>Galerias Coapa</t>
  </si>
  <si>
    <t>Galerías Coapa</t>
  </si>
  <si>
    <t>Querétaro</t>
  </si>
  <si>
    <t>Galerías Querétaro</t>
  </si>
  <si>
    <t>Morelia</t>
  </si>
  <si>
    <t>Espacio Las Americas</t>
  </si>
  <si>
    <t>Santa Fé</t>
  </si>
  <si>
    <t>México Norte</t>
  </si>
  <si>
    <t>Centro Santa Fe</t>
  </si>
  <si>
    <t>Perisur</t>
  </si>
  <si>
    <t>Centro Comercial Perisur</t>
  </si>
  <si>
    <t>Altacia</t>
  </si>
  <si>
    <t>Centro Comercial Altacia</t>
  </si>
  <si>
    <t>Querétaro Antea</t>
  </si>
  <si>
    <t>Antea Lifestyle Center</t>
  </si>
  <si>
    <t>Lerma</t>
  </si>
  <si>
    <t>Las plazas Outlet Lerma</t>
  </si>
  <si>
    <t>Galerías toluca</t>
  </si>
  <si>
    <t>Galerías Toluca</t>
  </si>
  <si>
    <t>Toreo</t>
  </si>
  <si>
    <t>Toreo Parque Central</t>
  </si>
  <si>
    <t>Viñedo San Miguel</t>
  </si>
  <si>
    <t>Viñedo</t>
  </si>
  <si>
    <t>Plaza Satélite</t>
  </si>
  <si>
    <t>Plaza Satelite</t>
  </si>
  <si>
    <t>Punta Norte Outlets</t>
  </si>
  <si>
    <t>Premium Outlets´Punta Norte</t>
  </si>
  <si>
    <t>Cibeles Irapuato</t>
  </si>
  <si>
    <t>Plaza Cibeles Irapuato</t>
  </si>
  <si>
    <t>Mulza 2</t>
  </si>
  <si>
    <t>Hemisphere San Agustín</t>
  </si>
  <si>
    <t>San Pedro de los Garza</t>
  </si>
  <si>
    <t>Plaza Fiesta San Agustín</t>
  </si>
  <si>
    <t>Hemisphere Galerías Mty</t>
  </si>
  <si>
    <t>Monterrey</t>
  </si>
  <si>
    <t>Galerías Monterrey</t>
  </si>
  <si>
    <t>Aguascalientes</t>
  </si>
  <si>
    <t>Centro Comercial Altaria</t>
  </si>
  <si>
    <t>Galerias Saltillo</t>
  </si>
  <si>
    <t>Norte</t>
  </si>
  <si>
    <t>Galerías Saltillo</t>
  </si>
  <si>
    <t>Hemisphere Sendero</t>
  </si>
  <si>
    <t>Escobedo</t>
  </si>
  <si>
    <t>Plaza Sendeero</t>
  </si>
  <si>
    <t>Hemisphere CVO</t>
  </si>
  <si>
    <t>Galerías Valle Oriente</t>
  </si>
  <si>
    <t>Hemisphere Citadel</t>
  </si>
  <si>
    <t>San Nicolas de los Garza</t>
  </si>
  <si>
    <t>Plaza Citadel</t>
  </si>
  <si>
    <t>San Luis Potosí</t>
  </si>
  <si>
    <t>Plaza San Luis Luxury Fashion Mall</t>
  </si>
  <si>
    <t>Durango Catedral</t>
  </si>
  <si>
    <t>Zona Centro (calle)</t>
  </si>
  <si>
    <t>Durango Paseo</t>
  </si>
  <si>
    <t>Paseo Durango</t>
  </si>
  <si>
    <t>Tampico Altama</t>
  </si>
  <si>
    <t>Centro Comercial Altama</t>
  </si>
  <si>
    <t>Galerias Laguna Torreón</t>
  </si>
  <si>
    <t>Galerías Laguna</t>
  </si>
  <si>
    <t>Hemisphere Cumbres</t>
  </si>
  <si>
    <t>Plaza Cumbres</t>
  </si>
  <si>
    <t>Hemisphere Reynosa</t>
  </si>
  <si>
    <t>Tamaulipas</t>
  </si>
  <si>
    <t>Plaza Real Reynosa</t>
  </si>
  <si>
    <t>Tijuana Rio</t>
  </si>
  <si>
    <t>Tijuana</t>
  </si>
  <si>
    <t>Plaza Rio Tijuana</t>
  </si>
  <si>
    <t>Gran Plaza</t>
  </si>
  <si>
    <t>Guadalajara</t>
  </si>
  <si>
    <t>La Gran Plaza Fashion Mall</t>
  </si>
  <si>
    <t>Andares</t>
  </si>
  <si>
    <t>Andares Centro Comercial</t>
  </si>
  <si>
    <t>Tijuana Hipódromo</t>
  </si>
  <si>
    <t>Galerías Hipódromo</t>
  </si>
  <si>
    <t>Gdl Outlet</t>
  </si>
  <si>
    <t>Las plazas Outlet Jalisco</t>
  </si>
  <si>
    <t>Chihuahua</t>
  </si>
  <si>
    <t>Fashion Mall Chihuahua</t>
  </si>
  <si>
    <t>Hermosillo</t>
  </si>
  <si>
    <t>Varias</t>
  </si>
  <si>
    <t>Galerías Mall Sonora</t>
  </si>
  <si>
    <t>Plaza del sol</t>
  </si>
  <si>
    <t>Plaza del Sol</t>
  </si>
  <si>
    <t>Culiacán</t>
  </si>
  <si>
    <t>Pacifico</t>
  </si>
  <si>
    <t>Forum Culiacan</t>
  </si>
  <si>
    <t>Mochis</t>
  </si>
  <si>
    <t>Paseo los Mochis</t>
  </si>
  <si>
    <t>Galerias Mazatlán</t>
  </si>
  <si>
    <t>Galerías Mazatlán</t>
  </si>
  <si>
    <t>Tlaquepaque</t>
  </si>
  <si>
    <t>Forum Tlaquepaque</t>
  </si>
  <si>
    <t>Galerías Gdl</t>
  </si>
  <si>
    <t>Plaza Galerías Guadalajara</t>
  </si>
  <si>
    <t xml:space="preserve">Midtwon </t>
  </si>
  <si>
    <t>Midtown Jalisco</t>
  </si>
  <si>
    <t>Las Misiones</t>
  </si>
  <si>
    <t>Cd. Juárez</t>
  </si>
  <si>
    <t>Plaza Las Misiones</t>
  </si>
  <si>
    <t>Gdl. Santa Anita</t>
  </si>
  <si>
    <t>Galerías Santa Anita</t>
  </si>
  <si>
    <t>Veracruz plaza américas</t>
  </si>
  <si>
    <t>Sur</t>
  </si>
  <si>
    <t>Las Americas Centro Comercial</t>
  </si>
  <si>
    <t>Puebla</t>
  </si>
  <si>
    <t>México sur</t>
  </si>
  <si>
    <t>Luxury Hall Puebla</t>
  </si>
  <si>
    <t>Villahermosa</t>
  </si>
  <si>
    <t>Plaza Altabrisa Tabasco</t>
  </si>
  <si>
    <t>Cancún</t>
  </si>
  <si>
    <t>Caribe</t>
  </si>
  <si>
    <t>Plaza Americas</t>
  </si>
  <si>
    <t>Veracruz Andamar</t>
  </si>
  <si>
    <t>Andamar LifeStyle Center</t>
  </si>
  <si>
    <t>Puebla Serdán</t>
  </si>
  <si>
    <t>Galerías Serdán</t>
  </si>
  <si>
    <t>Galerias Merida</t>
  </si>
  <si>
    <t>Galerías Merida</t>
  </si>
  <si>
    <t>Cancun</t>
  </si>
  <si>
    <t>caribe</t>
  </si>
  <si>
    <t>cancún</t>
  </si>
  <si>
    <t>Las Vegas</t>
  </si>
  <si>
    <t>USA</t>
  </si>
  <si>
    <t>The Palazzo</t>
  </si>
  <si>
    <t>Forum Vegas</t>
  </si>
  <si>
    <t xml:space="preserve">The Forum Shops </t>
  </si>
  <si>
    <t>Fashion Vegas</t>
  </si>
  <si>
    <t>Fashion Show Las Vegas</t>
  </si>
  <si>
    <t>Hemisphere McAllen</t>
  </si>
  <si>
    <t>La Plaza Mall</t>
  </si>
  <si>
    <t>Hemisphere Austin</t>
  </si>
  <si>
    <t>Barton Creek Square</t>
  </si>
  <si>
    <t>Mitikha</t>
  </si>
  <si>
    <t>Mexico</t>
  </si>
  <si>
    <t xml:space="preserve">Mitikha </t>
  </si>
  <si>
    <t>Península</t>
  </si>
  <si>
    <t>Peninsula</t>
  </si>
  <si>
    <t>Xalapa</t>
  </si>
  <si>
    <t>Veracruz</t>
  </si>
  <si>
    <t>Uruapan T-31</t>
  </si>
  <si>
    <t>Acoxpa</t>
  </si>
  <si>
    <t>Total pzas</t>
  </si>
  <si>
    <t>Linda vista</t>
  </si>
  <si>
    <t>Oasis</t>
  </si>
  <si>
    <t>bases</t>
  </si>
  <si>
    <t>tapete</t>
  </si>
  <si>
    <t>paneras</t>
  </si>
  <si>
    <t>Decoración Navidad 2024</t>
  </si>
  <si>
    <t>paneras con deco</t>
  </si>
  <si>
    <t>APERTURA 1</t>
  </si>
  <si>
    <t>APERTURA 2</t>
  </si>
  <si>
    <t>APERTURA 3</t>
  </si>
  <si>
    <t>Decoración PV2025</t>
  </si>
  <si>
    <t>UNION PUBLICIDAD</t>
  </si>
  <si>
    <t>35X35</t>
  </si>
  <si>
    <t xml:space="preserve">Michoacan </t>
  </si>
  <si>
    <t>México</t>
  </si>
  <si>
    <t>ESCENARIO</t>
  </si>
  <si>
    <t>30X45</t>
  </si>
  <si>
    <t>35X35 ACRILICO</t>
  </si>
  <si>
    <t>CIRCULO ACRILICO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</si>
</sst>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&quot; &quot;&quot;$&quot;* #,##0.00&quot; &quot;;&quot;-&quot;&quot;$&quot;* #,##0.00&quot; &quot;;&quot; &quot;&quot;$&quot;* &quot;-&quot;??&quot; &quot;"/>
    <numFmt numFmtId="165" formatCode="&quot;$&quot;#,##0.00"/>
  </numFmts>
  <fonts count="29" x14ac:knownFonts="1">
    <font>
      <sz val="11"/>
      <color indexed="8"/>
      <name val="Calibri"/>
    </font>
    <font>
      <sz val="11"/>
      <color indexed="8"/>
      <name val="BankGothic Lt BT"/>
      <family val="2"/>
    </font>
    <font>
      <sz val="11"/>
      <color indexed="9"/>
      <name val="BankGothic Lt BT"/>
      <family val="2"/>
    </font>
    <font>
      <sz val="9"/>
      <color indexed="9"/>
      <name val="Calibri"/>
      <family val="2"/>
    </font>
    <font>
      <sz val="12"/>
      <color indexed="15"/>
      <name val="Calibri"/>
      <family val="2"/>
    </font>
    <font>
      <b/>
      <sz val="11"/>
      <color indexed="9"/>
      <name val="Helvetica"/>
    </font>
    <font>
      <b/>
      <i/>
      <u/>
      <sz val="11"/>
      <color indexed="9"/>
      <name val="BankGothic Lt BT"/>
      <family val="2"/>
    </font>
    <font>
      <b/>
      <i/>
      <u/>
      <sz val="11"/>
      <color indexed="8"/>
      <name val="BankGothic Lt BT"/>
      <family val="2"/>
    </font>
    <font>
      <b/>
      <sz val="6"/>
      <color indexed="9"/>
      <name val="Helvetica"/>
    </font>
    <font>
      <sz val="6"/>
      <color indexed="9"/>
      <name val="Calibri"/>
      <family val="2"/>
    </font>
    <font>
      <sz val="9"/>
      <color indexed="15"/>
      <name val="Calibri"/>
      <family val="2"/>
    </font>
    <font>
      <sz val="9"/>
      <color indexed="19"/>
      <name val="Arial"/>
      <family val="2"/>
    </font>
    <font>
      <b/>
      <sz val="11"/>
      <color indexed="23"/>
      <name val="Helvetica"/>
    </font>
    <font>
      <sz val="11"/>
      <color indexed="9"/>
      <name val="Calibri"/>
      <family val="2"/>
    </font>
    <font>
      <u/>
      <sz val="11"/>
      <color indexed="8"/>
      <name val="Calibri"/>
      <family val="2"/>
    </font>
    <font>
      <b/>
      <sz val="11"/>
      <color indexed="27"/>
      <name val="Helvetica"/>
    </font>
    <font>
      <sz val="11"/>
      <color indexed="15"/>
      <name val="Calibri"/>
      <family val="2"/>
    </font>
    <font>
      <b/>
      <i/>
      <u/>
      <sz val="11"/>
      <color indexed="9"/>
      <name val="Helvetica"/>
    </font>
    <font>
      <sz val="10"/>
      <color indexed="8"/>
      <name val="Arial"/>
      <family val="2"/>
    </font>
    <font>
      <sz val="11"/>
      <color theme="0"/>
      <name val="Calibri"/>
      <family val="2"/>
    </font>
    <font>
      <b/>
      <i/>
      <u/>
      <sz val="11"/>
      <color theme="0"/>
      <name val="Helvetica"/>
    </font>
    <font>
      <sz val="11"/>
      <color indexed="8"/>
      <name val="Calibri"/>
      <family val="2"/>
    </font>
    <font>
      <sz val="9"/>
      <color theme="0"/>
      <name val="Calibri"/>
      <family val="2"/>
    </font>
    <font>
      <sz val="9"/>
      <color indexed="9"/>
      <name val="Calibri"/>
      <family val="2"/>
    </font>
    <font>
      <sz val="11"/>
      <color indexed="8"/>
      <name val="BankGothic Lt BT"/>
      <family val="2"/>
    </font>
    <font>
      <i/>
      <sz val="11"/>
      <color theme="0"/>
      <name val="Calibri"/>
      <family val="2"/>
    </font>
    <font>
      <sz val="11"/>
      <color theme="1"/>
      <name val="Calibri"/>
      <family val="2"/>
    </font>
    <font>
      <sz val="8"/>
      <name val="Calibri"/>
      <family val="2"/>
    </font>
    <font>
      <sz val="12"/>
      <color theme="1"/>
      <name val="Champagne &amp; Limousines"/>
      <family val="2"/>
    </font>
  </fonts>
  <fills count="22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1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4"/>
        <bgColor auto="1"/>
      </patternFill>
    </fill>
    <fill>
      <patternFill patternType="solid">
        <fgColor indexed="16"/>
        <bgColor auto="1"/>
      </patternFill>
    </fill>
    <fill>
      <patternFill patternType="solid">
        <fgColor indexed="17"/>
        <bgColor auto="1"/>
      </patternFill>
    </fill>
    <fill>
      <patternFill patternType="solid">
        <fgColor indexed="18"/>
        <bgColor auto="1"/>
      </patternFill>
    </fill>
    <fill>
      <patternFill patternType="solid">
        <fgColor indexed="20"/>
        <bgColor auto="1"/>
      </patternFill>
    </fill>
    <fill>
      <patternFill patternType="solid">
        <fgColor indexed="21"/>
        <bgColor auto="1"/>
      </patternFill>
    </fill>
    <fill>
      <patternFill patternType="solid">
        <fgColor indexed="24"/>
        <bgColor auto="1"/>
      </patternFill>
    </fill>
    <fill>
      <patternFill patternType="solid">
        <fgColor indexed="25"/>
        <bgColor auto="1"/>
      </patternFill>
    </fill>
    <fill>
      <patternFill patternType="solid">
        <fgColor indexed="28"/>
        <bgColor auto="1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10"/>
      </left>
      <right/>
      <top style="thin">
        <color indexed="10"/>
      </top>
      <bottom/>
      <diagonal/>
    </border>
    <border>
      <left/>
      <right/>
      <top style="thin">
        <color indexed="10"/>
      </top>
      <bottom/>
      <diagonal/>
    </border>
    <border>
      <left/>
      <right style="thin">
        <color indexed="8"/>
      </right>
      <top style="thin">
        <color indexed="10"/>
      </top>
      <bottom/>
      <diagonal/>
    </border>
    <border>
      <left style="thin">
        <color indexed="8"/>
      </left>
      <right/>
      <top style="thin">
        <color indexed="10"/>
      </top>
      <bottom style="thin">
        <color indexed="8"/>
      </bottom>
      <diagonal/>
    </border>
    <border>
      <left/>
      <right/>
      <top style="thin">
        <color indexed="10"/>
      </top>
      <bottom style="thin">
        <color indexed="8"/>
      </bottom>
      <diagonal/>
    </border>
    <border>
      <left style="thin">
        <color indexed="8"/>
      </left>
      <right/>
      <top style="thin">
        <color indexed="10"/>
      </top>
      <bottom/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10"/>
      </left>
      <right style="thin">
        <color indexed="10"/>
      </right>
      <top/>
      <bottom/>
      <diagonal/>
    </border>
    <border>
      <left style="thin">
        <color indexed="10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 applyNumberFormat="0" applyFill="0" applyBorder="0" applyProtection="0"/>
    <xf numFmtId="0" fontId="21" fillId="0" borderId="17" applyNumberFormat="0" applyFill="0" applyBorder="0" applyProtection="0"/>
  </cellStyleXfs>
  <cellXfs count="134">
    <xf numFmtId="0" fontId="0" fillId="0" borderId="0" xfId="0" applyFont="1" applyAlignment="1"/>
    <xf numFmtId="0" fontId="0" fillId="0" borderId="0" xfId="0" applyNumberFormat="1" applyFont="1" applyAlignment="1"/>
    <xf numFmtId="0" fontId="0" fillId="2" borderId="7" xfId="0" applyFont="1" applyFill="1" applyBorder="1" applyAlignment="1"/>
    <xf numFmtId="0" fontId="0" fillId="2" borderId="8" xfId="0" applyFont="1" applyFill="1" applyBorder="1" applyAlignment="1"/>
    <xf numFmtId="49" fontId="8" fillId="3" borderId="15" xfId="0" applyNumberFormat="1" applyFont="1" applyFill="1" applyBorder="1" applyAlignment="1">
      <alignment horizontal="center" vertical="center" wrapText="1"/>
    </xf>
    <xf numFmtId="49" fontId="9" fillId="3" borderId="15" xfId="0" applyNumberFormat="1" applyFont="1" applyFill="1" applyBorder="1" applyAlignment="1">
      <alignment horizontal="center" vertical="center" wrapText="1"/>
    </xf>
    <xf numFmtId="49" fontId="9" fillId="4" borderId="15" xfId="0" applyNumberFormat="1" applyFont="1" applyFill="1" applyBorder="1" applyAlignment="1">
      <alignment horizontal="center" vertical="center" wrapText="1"/>
    </xf>
    <xf numFmtId="49" fontId="9" fillId="5" borderId="15" xfId="0" applyNumberFormat="1" applyFont="1" applyFill="1" applyBorder="1" applyAlignment="1">
      <alignment horizontal="center" vertical="center" wrapText="1"/>
    </xf>
    <xf numFmtId="164" fontId="10" fillId="9" borderId="15" xfId="0" applyNumberFormat="1" applyFont="1" applyFill="1" applyBorder="1" applyAlignment="1">
      <alignment horizontal="center" vertical="center" wrapText="1"/>
    </xf>
    <xf numFmtId="0" fontId="3" fillId="8" borderId="15" xfId="0" applyNumberFormat="1" applyFont="1" applyFill="1" applyBorder="1" applyAlignment="1">
      <alignment horizontal="center" vertical="center" wrapText="1"/>
    </xf>
    <xf numFmtId="49" fontId="11" fillId="10" borderId="15" xfId="0" applyNumberFormat="1" applyFont="1" applyFill="1" applyBorder="1" applyAlignment="1">
      <alignment vertical="center"/>
    </xf>
    <xf numFmtId="49" fontId="11" fillId="10" borderId="15" xfId="0" applyNumberFormat="1" applyFont="1" applyFill="1" applyBorder="1" applyAlignment="1">
      <alignment horizontal="center" vertical="center"/>
    </xf>
    <xf numFmtId="164" fontId="0" fillId="12" borderId="12" xfId="0" applyNumberFormat="1" applyFont="1" applyFill="1" applyBorder="1" applyAlignment="1"/>
    <xf numFmtId="164" fontId="0" fillId="2" borderId="7" xfId="0" applyNumberFormat="1" applyFont="1" applyFill="1" applyBorder="1" applyAlignment="1"/>
    <xf numFmtId="0" fontId="13" fillId="2" borderId="8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13" fillId="2" borderId="8" xfId="0" applyFont="1" applyFill="1" applyBorder="1" applyAlignment="1">
      <alignment wrapText="1"/>
    </xf>
    <xf numFmtId="0" fontId="0" fillId="2" borderId="8" xfId="0" applyFont="1" applyFill="1" applyBorder="1" applyAlignment="1">
      <alignment vertical="center"/>
    </xf>
    <xf numFmtId="0" fontId="0" fillId="2" borderId="21" xfId="0" applyFont="1" applyFill="1" applyBorder="1" applyAlignment="1"/>
    <xf numFmtId="0" fontId="0" fillId="2" borderId="8" xfId="0" applyFont="1" applyFill="1" applyBorder="1" applyAlignment="1">
      <alignment horizontal="center" vertical="center"/>
    </xf>
    <xf numFmtId="164" fontId="0" fillId="2" borderId="8" xfId="0" applyNumberFormat="1" applyFont="1" applyFill="1" applyBorder="1" applyAlignment="1"/>
    <xf numFmtId="49" fontId="11" fillId="13" borderId="15" xfId="0" applyNumberFormat="1" applyFont="1" applyFill="1" applyBorder="1" applyAlignment="1">
      <alignment vertical="center"/>
    </xf>
    <xf numFmtId="0" fontId="11" fillId="13" borderId="15" xfId="0" applyFont="1" applyFill="1" applyBorder="1" applyAlignment="1">
      <alignment horizontal="center" vertical="center"/>
    </xf>
    <xf numFmtId="0" fontId="14" fillId="2" borderId="8" xfId="0" applyFont="1" applyFill="1" applyBorder="1" applyAlignment="1"/>
    <xf numFmtId="0" fontId="15" fillId="2" borderId="8" xfId="0" applyFont="1" applyFill="1" applyBorder="1" applyAlignment="1">
      <alignment horizontal="center" vertical="center"/>
    </xf>
    <xf numFmtId="0" fontId="0" fillId="2" borderId="8" xfId="0" applyFont="1" applyFill="1" applyBorder="1" applyAlignment="1">
      <alignment horizontal="center"/>
    </xf>
    <xf numFmtId="164" fontId="16" fillId="2" borderId="8" xfId="0" applyNumberFormat="1" applyFont="1" applyFill="1" applyBorder="1" applyAlignment="1"/>
    <xf numFmtId="164" fontId="13" fillId="2" borderId="8" xfId="0" applyNumberFormat="1" applyFont="1" applyFill="1" applyBorder="1" applyAlignment="1"/>
    <xf numFmtId="49" fontId="11" fillId="13" borderId="15" xfId="0" applyNumberFormat="1" applyFont="1" applyFill="1" applyBorder="1" applyAlignment="1">
      <alignment horizontal="center" vertical="center"/>
    </xf>
    <xf numFmtId="49" fontId="11" fillId="9" borderId="15" xfId="0" applyNumberFormat="1" applyFont="1" applyFill="1" applyBorder="1" applyAlignment="1">
      <alignment vertical="center"/>
    </xf>
    <xf numFmtId="49" fontId="11" fillId="9" borderId="15" xfId="0" applyNumberFormat="1" applyFont="1" applyFill="1" applyBorder="1" applyAlignment="1">
      <alignment horizontal="center" vertical="center"/>
    </xf>
    <xf numFmtId="0" fontId="17" fillId="14" borderId="15" xfId="0" applyNumberFormat="1" applyFont="1" applyFill="1" applyBorder="1" applyAlignment="1">
      <alignment horizontal="center" vertical="center"/>
    </xf>
    <xf numFmtId="0" fontId="14" fillId="2" borderId="21" xfId="0" applyFont="1" applyFill="1" applyBorder="1" applyAlignment="1"/>
    <xf numFmtId="0" fontId="20" fillId="15" borderId="15" xfId="0" applyNumberFormat="1" applyFont="1" applyFill="1" applyBorder="1" applyAlignment="1">
      <alignment horizontal="center" vertical="center"/>
    </xf>
    <xf numFmtId="0" fontId="3" fillId="8" borderId="12" xfId="0" applyNumberFormat="1" applyFont="1" applyFill="1" applyBorder="1" applyAlignment="1">
      <alignment horizontal="center" vertical="center" wrapText="1"/>
    </xf>
    <xf numFmtId="164" fontId="5" fillId="7" borderId="17" xfId="0" applyNumberFormat="1" applyFont="1" applyFill="1" applyBorder="1" applyAlignment="1">
      <alignment vertical="center"/>
    </xf>
    <xf numFmtId="1" fontId="1" fillId="5" borderId="2" xfId="0" applyNumberFormat="1" applyFont="1" applyFill="1" applyBorder="1" applyAlignment="1">
      <alignment horizontal="center" vertical="center"/>
    </xf>
    <xf numFmtId="1" fontId="0" fillId="11" borderId="15" xfId="0" applyNumberFormat="1" applyFont="1" applyFill="1" applyBorder="1" applyAlignment="1">
      <alignment horizontal="center" vertical="center"/>
    </xf>
    <xf numFmtId="1" fontId="0" fillId="0" borderId="0" xfId="0" applyNumberFormat="1" applyFont="1" applyAlignment="1"/>
    <xf numFmtId="1" fontId="1" fillId="16" borderId="2" xfId="0" applyNumberFormat="1" applyFont="1" applyFill="1" applyBorder="1" applyAlignment="1">
      <alignment horizontal="center" vertical="center"/>
    </xf>
    <xf numFmtId="1" fontId="0" fillId="17" borderId="15" xfId="0" applyNumberFormat="1" applyFont="1" applyFill="1" applyBorder="1" applyAlignment="1">
      <alignment horizontal="center" vertical="center"/>
    </xf>
    <xf numFmtId="49" fontId="9" fillId="5" borderId="12" xfId="0" applyNumberFormat="1" applyFont="1" applyFill="1" applyBorder="1" applyAlignment="1">
      <alignment horizontal="center" vertical="center" wrapText="1"/>
    </xf>
    <xf numFmtId="165" fontId="10" fillId="9" borderId="19" xfId="0" applyNumberFormat="1" applyFont="1" applyFill="1" applyBorder="1" applyAlignment="1">
      <alignment horizontal="center" vertical="center" wrapText="1"/>
    </xf>
    <xf numFmtId="49" fontId="9" fillId="18" borderId="15" xfId="0" applyNumberFormat="1" applyFont="1" applyFill="1" applyBorder="1" applyAlignment="1">
      <alignment horizontal="center" vertical="center" wrapText="1"/>
    </xf>
    <xf numFmtId="1" fontId="12" fillId="2" borderId="15" xfId="0" applyNumberFormat="1" applyFont="1" applyFill="1" applyBorder="1" applyAlignment="1">
      <alignment horizontal="center" vertical="center"/>
    </xf>
    <xf numFmtId="49" fontId="8" fillId="18" borderId="15" xfId="0" applyNumberFormat="1" applyFont="1" applyFill="1" applyBorder="1" applyAlignment="1">
      <alignment horizontal="center" vertical="center" wrapText="1"/>
    </xf>
    <xf numFmtId="164" fontId="22" fillId="18" borderId="15" xfId="0" applyNumberFormat="1" applyFont="1" applyFill="1" applyBorder="1" applyAlignment="1">
      <alignment horizontal="center" vertical="center" wrapText="1"/>
    </xf>
    <xf numFmtId="1" fontId="7" fillId="16" borderId="22" xfId="0" applyNumberFormat="1" applyFont="1" applyFill="1" applyBorder="1" applyAlignment="1">
      <alignment horizontal="center" vertical="center"/>
    </xf>
    <xf numFmtId="1" fontId="7" fillId="16" borderId="17" xfId="0" applyNumberFormat="1" applyFont="1" applyFill="1" applyBorder="1" applyAlignment="1">
      <alignment horizontal="center" vertical="center" wrapText="1"/>
    </xf>
    <xf numFmtId="1" fontId="7" fillId="5" borderId="22" xfId="0" applyNumberFormat="1" applyFont="1" applyFill="1" applyBorder="1" applyAlignment="1">
      <alignment horizontal="center" vertical="center"/>
    </xf>
    <xf numFmtId="0" fontId="0" fillId="2" borderId="24" xfId="0" applyFont="1" applyFill="1" applyBorder="1" applyAlignment="1"/>
    <xf numFmtId="0" fontId="0" fillId="2" borderId="17" xfId="0" applyFont="1" applyFill="1" applyBorder="1" applyAlignment="1"/>
    <xf numFmtId="0" fontId="0" fillId="0" borderId="17" xfId="0" applyFont="1" applyFill="1" applyBorder="1" applyAlignment="1"/>
    <xf numFmtId="0" fontId="0" fillId="0" borderId="17" xfId="0" applyFont="1" applyFill="1" applyBorder="1" applyAlignment="1">
      <alignment vertical="center"/>
    </xf>
    <xf numFmtId="1" fontId="0" fillId="0" borderId="17" xfId="0" applyNumberFormat="1" applyFont="1" applyFill="1" applyBorder="1" applyAlignment="1"/>
    <xf numFmtId="0" fontId="0" fillId="0" borderId="7" xfId="0" applyFont="1" applyFill="1" applyBorder="1" applyAlignment="1"/>
    <xf numFmtId="0" fontId="0" fillId="0" borderId="0" xfId="0" applyNumberFormat="1" applyFont="1" applyFill="1" applyAlignment="1"/>
    <xf numFmtId="0" fontId="0" fillId="0" borderId="17" xfId="0" applyNumberFormat="1" applyFont="1" applyFill="1" applyBorder="1" applyAlignment="1"/>
    <xf numFmtId="1" fontId="0" fillId="0" borderId="0" xfId="0" applyNumberFormat="1" applyFont="1" applyFill="1" applyAlignment="1"/>
    <xf numFmtId="1" fontId="12" fillId="2" borderId="18" xfId="0" applyNumberFormat="1" applyFont="1" applyFill="1" applyBorder="1" applyAlignment="1">
      <alignment horizontal="center" vertical="center"/>
    </xf>
    <xf numFmtId="0" fontId="26" fillId="0" borderId="15" xfId="0" applyNumberFormat="1" applyFont="1" applyFill="1" applyBorder="1" applyAlignment="1">
      <alignment horizontal="center" vertical="center"/>
    </xf>
    <xf numFmtId="0" fontId="26" fillId="19" borderId="15" xfId="0" applyNumberFormat="1" applyFont="1" applyFill="1" applyBorder="1" applyAlignment="1">
      <alignment horizontal="center" vertical="center"/>
    </xf>
    <xf numFmtId="0" fontId="26" fillId="17" borderId="15" xfId="0" applyNumberFormat="1" applyFont="1" applyFill="1" applyBorder="1" applyAlignment="1">
      <alignment horizontal="center" vertical="center"/>
    </xf>
    <xf numFmtId="0" fontId="3" fillId="8" borderId="27" xfId="0" applyNumberFormat="1" applyFont="1" applyFill="1" applyBorder="1" applyAlignment="1">
      <alignment horizontal="center" vertical="center" wrapText="1"/>
    </xf>
    <xf numFmtId="0" fontId="26" fillId="17" borderId="18" xfId="0" applyNumberFormat="1" applyFont="1" applyFill="1" applyBorder="1" applyAlignment="1">
      <alignment horizontal="center" vertical="center"/>
    </xf>
    <xf numFmtId="0" fontId="0" fillId="0" borderId="28" xfId="0" applyFont="1" applyFill="1" applyBorder="1" applyAlignment="1">
      <alignment vertical="center"/>
    </xf>
    <xf numFmtId="0" fontId="18" fillId="0" borderId="29" xfId="0" applyFont="1" applyFill="1" applyBorder="1" applyAlignment="1">
      <alignment vertical="center"/>
    </xf>
    <xf numFmtId="49" fontId="0" fillId="0" borderId="22" xfId="0" applyNumberFormat="1" applyFont="1" applyFill="1" applyBorder="1" applyAlignment="1">
      <alignment horizontal="center" vertical="center"/>
    </xf>
    <xf numFmtId="0" fontId="0" fillId="0" borderId="22" xfId="0" applyNumberFormat="1" applyFont="1" applyFill="1" applyBorder="1" applyAlignment="1">
      <alignment horizontal="center"/>
    </xf>
    <xf numFmtId="0" fontId="0" fillId="0" borderId="22" xfId="0" applyFont="1" applyFill="1" applyBorder="1" applyAlignment="1">
      <alignment vertical="center"/>
    </xf>
    <xf numFmtId="44" fontId="21" fillId="0" borderId="22" xfId="0" applyNumberFormat="1" applyFont="1" applyFill="1" applyBorder="1" applyAlignment="1">
      <alignment horizontal="center" vertical="center"/>
    </xf>
    <xf numFmtId="0" fontId="0" fillId="0" borderId="22" xfId="0" applyFont="1" applyFill="1" applyBorder="1" applyAlignment="1">
      <alignment horizontal="center" vertical="center"/>
    </xf>
    <xf numFmtId="0" fontId="18" fillId="0" borderId="17" xfId="0" applyFont="1" applyFill="1" applyBorder="1" applyAlignment="1">
      <alignment horizontal="center" vertical="center"/>
    </xf>
    <xf numFmtId="0" fontId="0" fillId="0" borderId="17" xfId="0" applyFont="1" applyFill="1" applyBorder="1" applyAlignment="1">
      <alignment horizontal="center" vertical="center"/>
    </xf>
    <xf numFmtId="0" fontId="25" fillId="0" borderId="17" xfId="0" applyNumberFormat="1" applyFont="1" applyFill="1" applyBorder="1" applyAlignment="1">
      <alignment horizontal="center" vertical="center"/>
    </xf>
    <xf numFmtId="0" fontId="19" fillId="0" borderId="17" xfId="0" applyNumberFormat="1" applyFont="1" applyFill="1" applyBorder="1" applyAlignment="1">
      <alignment horizontal="center" vertical="center"/>
    </xf>
    <xf numFmtId="0" fontId="0" fillId="0" borderId="17" xfId="0" applyNumberFormat="1" applyFont="1" applyFill="1" applyBorder="1" applyAlignment="1">
      <alignment horizontal="center" vertical="center"/>
    </xf>
    <xf numFmtId="0" fontId="0" fillId="0" borderId="0" xfId="0" applyNumberFormat="1" applyFont="1" applyFill="1" applyAlignment="1">
      <alignment horizontal="center" vertical="center"/>
    </xf>
    <xf numFmtId="0" fontId="0" fillId="0" borderId="0" xfId="0" applyNumberFormat="1" applyFont="1" applyAlignment="1">
      <alignment horizontal="center" vertical="center"/>
    </xf>
    <xf numFmtId="0" fontId="21" fillId="0" borderId="17" xfId="0" applyFont="1" applyFill="1" applyBorder="1" applyAlignment="1">
      <alignment horizontal="center" vertical="center"/>
    </xf>
    <xf numFmtId="0" fontId="0" fillId="0" borderId="22" xfId="0" applyNumberFormat="1" applyFont="1" applyFill="1" applyBorder="1" applyAlignment="1">
      <alignment horizontal="center" vertical="center"/>
    </xf>
    <xf numFmtId="1" fontId="28" fillId="20" borderId="2" xfId="0" applyNumberFormat="1" applyFont="1" applyFill="1" applyBorder="1" applyAlignment="1">
      <alignment horizontal="center" vertical="center"/>
    </xf>
    <xf numFmtId="49" fontId="28" fillId="20" borderId="19" xfId="0" applyNumberFormat="1" applyFont="1" applyFill="1" applyBorder="1" applyAlignment="1">
      <alignment horizontal="center" vertical="center" wrapText="1"/>
    </xf>
    <xf numFmtId="1" fontId="28" fillId="20" borderId="31" xfId="0" applyNumberFormat="1" applyFont="1" applyFill="1" applyBorder="1" applyAlignment="1">
      <alignment horizontal="center" vertical="center"/>
    </xf>
    <xf numFmtId="165" fontId="10" fillId="9" borderId="20" xfId="0" applyNumberFormat="1" applyFont="1" applyFill="1" applyBorder="1" applyAlignment="1">
      <alignment horizontal="center" vertical="center" wrapText="1"/>
    </xf>
    <xf numFmtId="0" fontId="26" fillId="19" borderId="19" xfId="0" applyNumberFormat="1" applyFont="1" applyFill="1" applyBorder="1" applyAlignment="1">
      <alignment horizontal="center" vertical="center"/>
    </xf>
    <xf numFmtId="1" fontId="28" fillId="20" borderId="22" xfId="0" applyNumberFormat="1" applyFont="1" applyFill="1" applyBorder="1" applyAlignment="1">
      <alignment horizontal="center" vertical="center" wrapText="1"/>
    </xf>
    <xf numFmtId="165" fontId="10" fillId="9" borderId="22" xfId="0" applyNumberFormat="1" applyFont="1" applyFill="1" applyBorder="1" applyAlignment="1">
      <alignment horizontal="center" vertical="center" wrapText="1"/>
    </xf>
    <xf numFmtId="49" fontId="11" fillId="10" borderId="18" xfId="0" applyNumberFormat="1" applyFont="1" applyFill="1" applyBorder="1" applyAlignment="1">
      <alignment vertical="center"/>
    </xf>
    <xf numFmtId="49" fontId="11" fillId="10" borderId="18" xfId="0" applyNumberFormat="1" applyFont="1" applyFill="1" applyBorder="1" applyAlignment="1">
      <alignment horizontal="center" vertical="center"/>
    </xf>
    <xf numFmtId="49" fontId="11" fillId="10" borderId="22" xfId="0" applyNumberFormat="1" applyFont="1" applyFill="1" applyBorder="1" applyAlignment="1">
      <alignment vertical="center"/>
    </xf>
    <xf numFmtId="0" fontId="11" fillId="10" borderId="22" xfId="0" applyFont="1" applyFill="1" applyBorder="1" applyAlignment="1">
      <alignment vertical="center"/>
    </xf>
    <xf numFmtId="0" fontId="11" fillId="10" borderId="22" xfId="0" applyFont="1" applyFill="1" applyBorder="1" applyAlignment="1">
      <alignment horizontal="center" vertical="center"/>
    </xf>
    <xf numFmtId="49" fontId="11" fillId="10" borderId="22" xfId="0" applyNumberFormat="1" applyFont="1" applyFill="1" applyBorder="1" applyAlignment="1">
      <alignment horizontal="center" vertical="center"/>
    </xf>
    <xf numFmtId="49" fontId="28" fillId="21" borderId="19" xfId="0" applyNumberFormat="1" applyFont="1" applyFill="1" applyBorder="1" applyAlignment="1">
      <alignment horizontal="center" vertical="center" wrapText="1"/>
    </xf>
    <xf numFmtId="49" fontId="28" fillId="21" borderId="20" xfId="0" applyNumberFormat="1" applyFont="1" applyFill="1" applyBorder="1" applyAlignment="1">
      <alignment horizontal="center" vertical="center" wrapText="1"/>
    </xf>
    <xf numFmtId="0" fontId="3" fillId="18" borderId="15" xfId="0" applyNumberFormat="1" applyFont="1" applyFill="1" applyBorder="1" applyAlignment="1">
      <alignment horizontal="center" vertical="center" wrapText="1"/>
    </xf>
    <xf numFmtId="49" fontId="28" fillId="20" borderId="25" xfId="0" applyNumberFormat="1" applyFont="1" applyFill="1" applyBorder="1" applyAlignment="1">
      <alignment horizontal="center" vertical="center"/>
    </xf>
    <xf numFmtId="49" fontId="28" fillId="20" borderId="30" xfId="0" applyNumberFormat="1" applyFont="1" applyFill="1" applyBorder="1" applyAlignment="1">
      <alignment horizontal="center" vertical="center"/>
    </xf>
    <xf numFmtId="49" fontId="28" fillId="20" borderId="26" xfId="0" applyNumberFormat="1" applyFont="1" applyFill="1" applyBorder="1" applyAlignment="1">
      <alignment horizontal="center" vertical="center"/>
    </xf>
    <xf numFmtId="0" fontId="28" fillId="20" borderId="2" xfId="0" applyFont="1" applyFill="1" applyBorder="1" applyAlignment="1">
      <alignment horizontal="center" vertical="center"/>
    </xf>
    <xf numFmtId="0" fontId="0" fillId="2" borderId="8" xfId="0" applyFont="1" applyFill="1" applyBorder="1" applyAlignment="1">
      <alignment horizontal="center"/>
    </xf>
    <xf numFmtId="49" fontId="4" fillId="2" borderId="6" xfId="0" applyNumberFormat="1" applyFont="1" applyFill="1" applyBorder="1" applyAlignment="1">
      <alignment horizontal="center" vertical="center" wrapText="1"/>
    </xf>
    <xf numFmtId="49" fontId="4" fillId="2" borderId="16" xfId="0" applyNumberFormat="1" applyFont="1" applyFill="1" applyBorder="1" applyAlignment="1">
      <alignment horizontal="center" vertical="center" wrapText="1"/>
    </xf>
    <xf numFmtId="49" fontId="4" fillId="2" borderId="20" xfId="0" applyNumberFormat="1" applyFont="1" applyFill="1" applyBorder="1" applyAlignment="1">
      <alignment horizontal="center" vertical="center" wrapText="1"/>
    </xf>
    <xf numFmtId="0" fontId="16" fillId="0" borderId="22" xfId="0" applyNumberFormat="1" applyFont="1" applyFill="1" applyBorder="1" applyAlignment="1">
      <alignment horizontal="center" vertical="center"/>
    </xf>
    <xf numFmtId="0" fontId="16" fillId="0" borderId="22" xfId="0" applyFont="1" applyFill="1" applyBorder="1" applyAlignment="1">
      <alignment horizontal="center" vertical="center"/>
    </xf>
    <xf numFmtId="1" fontId="12" fillId="0" borderId="22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/>
    </xf>
    <xf numFmtId="49" fontId="1" fillId="2" borderId="3" xfId="0" applyNumberFormat="1" applyFont="1" applyFill="1" applyBorder="1" applyAlignment="1">
      <alignment horizontal="center" vertical="center"/>
    </xf>
    <xf numFmtId="49" fontId="1" fillId="2" borderId="9" xfId="0" applyNumberFormat="1" applyFont="1" applyFill="1" applyBorder="1" applyAlignment="1">
      <alignment horizontal="center" vertical="center"/>
    </xf>
    <xf numFmtId="49" fontId="1" fillId="2" borderId="10" xfId="0" applyNumberFormat="1" applyFont="1" applyFill="1" applyBorder="1" applyAlignment="1">
      <alignment horizontal="center" vertical="center"/>
    </xf>
    <xf numFmtId="49" fontId="3" fillId="8" borderId="18" xfId="0" applyNumberFormat="1" applyFont="1" applyFill="1" applyBorder="1" applyAlignment="1">
      <alignment horizontal="center" vertical="center" wrapText="1"/>
    </xf>
    <xf numFmtId="0" fontId="3" fillId="8" borderId="19" xfId="0" applyFont="1" applyFill="1" applyBorder="1" applyAlignment="1">
      <alignment horizontal="center" vertical="center" wrapText="1"/>
    </xf>
    <xf numFmtId="49" fontId="23" fillId="6" borderId="3" xfId="0" applyNumberFormat="1" applyFont="1" applyFill="1" applyBorder="1" applyAlignment="1">
      <alignment horizontal="center" vertical="center" wrapText="1"/>
    </xf>
    <xf numFmtId="49" fontId="3" fillId="6" borderId="23" xfId="0" applyNumberFormat="1" applyFont="1" applyFill="1" applyBorder="1" applyAlignment="1">
      <alignment horizontal="center" vertical="center" wrapText="1"/>
    </xf>
    <xf numFmtId="49" fontId="3" fillId="6" borderId="11" xfId="0" applyNumberFormat="1" applyFont="1" applyFill="1" applyBorder="1" applyAlignment="1">
      <alignment horizontal="center" vertical="center" wrapText="1"/>
    </xf>
    <xf numFmtId="49" fontId="5" fillId="7" borderId="2" xfId="0" applyNumberFormat="1" applyFont="1" applyFill="1" applyBorder="1" applyAlignment="1">
      <alignment horizontal="center" vertical="center"/>
    </xf>
    <xf numFmtId="49" fontId="5" fillId="7" borderId="17" xfId="0" applyNumberFormat="1" applyFont="1" applyFill="1" applyBorder="1" applyAlignment="1">
      <alignment horizontal="center" vertical="center"/>
    </xf>
    <xf numFmtId="49" fontId="24" fillId="2" borderId="1" xfId="0" applyNumberFormat="1" applyFont="1" applyFill="1" applyBorder="1" applyAlignment="1">
      <alignment horizontal="center" vertical="center"/>
    </xf>
    <xf numFmtId="49" fontId="1" fillId="2" borderId="11" xfId="0" applyNumberFormat="1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49" fontId="3" fillId="6" borderId="19" xfId="0" applyNumberFormat="1" applyFont="1" applyFill="1" applyBorder="1" applyAlignment="1">
      <alignment horizontal="center" vertical="center" wrapText="1"/>
    </xf>
    <xf numFmtId="49" fontId="6" fillId="0" borderId="12" xfId="0" applyNumberFormat="1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49" fontId="6" fillId="0" borderId="13" xfId="0" applyNumberFormat="1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49" fontId="7" fillId="5" borderId="15" xfId="0" applyNumberFormat="1" applyFont="1" applyFill="1" applyBorder="1" applyAlignment="1">
      <alignment horizontal="center" vertical="center"/>
    </xf>
    <xf numFmtId="0" fontId="7" fillId="5" borderId="15" xfId="0" applyFont="1" applyFill="1" applyBorder="1" applyAlignment="1">
      <alignment horizontal="center" vertical="center"/>
    </xf>
    <xf numFmtId="0" fontId="7" fillId="5" borderId="12" xfId="0" applyFont="1" applyFill="1" applyBorder="1" applyAlignment="1">
      <alignment horizontal="center" vertical="center"/>
    </xf>
  </cellXfs>
  <cellStyles count="2">
    <cellStyle name="Normal" xfId="0" builtinId="0"/>
    <cellStyle name="Normal 2" xfId="1" xr:uid="{8FD359D4-F55B-4659-8C52-55468064F3EC}"/>
  </cellStyles>
  <dxfs count="2">
    <dxf>
      <font>
        <color rgb="FFFFFFFF"/>
      </font>
    </dxf>
    <dxf>
      <font>
        <color rgb="FFFFFFFF"/>
      </font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763E18"/>
      <rgbColor rgb="FFB15D24"/>
      <rgbColor rgb="FFF4B083"/>
      <rgbColor rgb="FFAE2265"/>
      <rgbColor rgb="FFFF0000"/>
      <rgbColor rgb="FF5B9BD5"/>
      <rgbColor rgb="FF595959"/>
      <rgbColor rgb="FFFFF2CB"/>
      <rgbColor rgb="FF262626"/>
      <rgbColor rgb="FFDEEAF6"/>
      <rgbColor rgb="FFFFCCCC"/>
      <rgbColor rgb="FFA5A5A5"/>
      <rgbColor rgb="FFFF7C80"/>
      <rgbColor rgb="FFC5DEB5"/>
      <rgbColor rgb="FFFBE4D5"/>
      <rgbColor rgb="FFA9CD90"/>
      <rgbColor rgb="FFED7D31"/>
      <rgbColor rgb="FF9CC2E5"/>
      <rgbColor rgb="FFB15D24"/>
      <rgbColor rgb="FFFFD965"/>
      <rgbColor rgb="FF385623"/>
      <rgbColor rgb="FF525252"/>
      <rgbColor rgb="FFF4B083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CCCC"/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Tema de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Tema de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Tema de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K101"/>
  <sheetViews>
    <sheetView tabSelected="1" workbookViewId="0">
      <pane ySplit="4" topLeftCell="A56" activePane="bottomLeft" state="frozen"/>
      <selection pane="bottomLeft" sqref="A1:K85"/>
    </sheetView>
  </sheetViews>
  <sheetFormatPr baseColWidth="10" defaultColWidth="10.85546875" defaultRowHeight="14.25" customHeight="1" x14ac:dyDescent="0.25"/>
  <cols>
    <col min="1" max="1" width="5.85546875" style="1" customWidth="1"/>
    <col min="2" max="2" width="33.28515625" style="1" customWidth="1"/>
    <col min="3" max="3" width="21" style="78" bestFit="1" customWidth="1"/>
    <col min="4" max="4" width="33.85546875" style="78" customWidth="1"/>
    <col min="5" max="5" width="13.42578125" style="1" customWidth="1"/>
    <col min="6" max="6" width="12.5703125" style="1" bestFit="1" customWidth="1"/>
    <col min="7" max="7" width="20.28515625" style="38" bestFit="1" customWidth="1"/>
    <col min="8" max="9" width="20.28515625" style="38" customWidth="1"/>
    <col min="10" max="10" width="20.42578125" style="1" customWidth="1"/>
    <col min="11" max="12" width="10.85546875" style="1" customWidth="1"/>
    <col min="13" max="13" width="15.7109375" style="1" customWidth="1"/>
    <col min="14" max="14" width="10.85546875" style="1" customWidth="1"/>
    <col min="15" max="15" width="15.7109375" style="1" customWidth="1"/>
    <col min="16" max="245" width="10.85546875" style="1" customWidth="1"/>
  </cols>
  <sheetData>
    <row r="1" spans="1:16" ht="109.35" customHeight="1" x14ac:dyDescent="0.25">
      <c r="A1" s="108" t="s">
        <v>184</v>
      </c>
      <c r="B1" s="109"/>
      <c r="C1" s="109"/>
      <c r="D1" s="110"/>
      <c r="E1" s="100"/>
      <c r="F1" s="100"/>
      <c r="G1" s="81"/>
      <c r="H1" s="81"/>
      <c r="I1" s="81"/>
      <c r="J1" s="115" t="s">
        <v>0</v>
      </c>
      <c r="K1" s="2"/>
      <c r="L1" s="3"/>
      <c r="M1" s="3"/>
      <c r="N1" s="3"/>
      <c r="O1" s="3"/>
      <c r="P1" s="3"/>
    </row>
    <row r="2" spans="1:16" ht="14.25" customHeight="1" x14ac:dyDescent="0.25">
      <c r="A2" s="111"/>
      <c r="B2" s="112"/>
      <c r="C2" s="112"/>
      <c r="D2" s="112"/>
      <c r="E2" s="97" t="s">
        <v>185</v>
      </c>
      <c r="F2" s="98"/>
      <c r="G2" s="98"/>
      <c r="H2" s="98"/>
      <c r="I2" s="99"/>
      <c r="J2" s="116"/>
      <c r="K2" s="2"/>
      <c r="L2" s="3"/>
      <c r="M2" s="3"/>
      <c r="N2" s="3"/>
      <c r="O2" s="3"/>
      <c r="P2" s="3"/>
    </row>
    <row r="3" spans="1:16" ht="31.5" customHeight="1" x14ac:dyDescent="0.25">
      <c r="A3" s="113" t="s">
        <v>3</v>
      </c>
      <c r="B3" s="113" t="s">
        <v>4</v>
      </c>
      <c r="C3" s="113" t="s">
        <v>5</v>
      </c>
      <c r="D3" s="113" t="s">
        <v>6</v>
      </c>
      <c r="E3" s="82" t="s">
        <v>189</v>
      </c>
      <c r="F3" s="94" t="s">
        <v>191</v>
      </c>
      <c r="G3" s="95" t="s">
        <v>192</v>
      </c>
      <c r="H3" s="83" t="s">
        <v>190</v>
      </c>
      <c r="I3" s="86" t="s">
        <v>186</v>
      </c>
      <c r="J3" s="116"/>
      <c r="K3" s="2"/>
      <c r="L3" s="3"/>
      <c r="M3" s="3"/>
      <c r="N3" s="3"/>
      <c r="O3" s="3"/>
      <c r="P3" s="3"/>
    </row>
    <row r="4" spans="1:16" ht="14.25" customHeight="1" x14ac:dyDescent="0.25">
      <c r="A4" s="114"/>
      <c r="B4" s="114"/>
      <c r="C4" s="114"/>
      <c r="D4" s="114"/>
      <c r="E4" s="8">
        <v>0</v>
      </c>
      <c r="F4" s="8">
        <v>0</v>
      </c>
      <c r="G4" s="84">
        <v>0</v>
      </c>
      <c r="H4" s="87">
        <v>0</v>
      </c>
      <c r="I4" s="87">
        <v>0</v>
      </c>
      <c r="J4" s="117"/>
      <c r="K4" s="2"/>
      <c r="L4" s="3"/>
      <c r="M4" s="3"/>
      <c r="N4" s="3"/>
      <c r="O4" s="3"/>
      <c r="P4" s="3"/>
    </row>
    <row r="5" spans="1:16" ht="14.25" customHeight="1" x14ac:dyDescent="0.25">
      <c r="A5" s="9">
        <v>1</v>
      </c>
      <c r="B5" s="10" t="s">
        <v>16</v>
      </c>
      <c r="C5" s="11" t="s">
        <v>17</v>
      </c>
      <c r="D5" s="11" t="s">
        <v>18</v>
      </c>
      <c r="E5" s="61">
        <v>2</v>
      </c>
      <c r="F5" s="61">
        <v>2</v>
      </c>
      <c r="G5" s="61">
        <v>3</v>
      </c>
      <c r="H5" s="85">
        <f>F5</f>
        <v>2</v>
      </c>
      <c r="I5" s="85">
        <f>F5+1</f>
        <v>3</v>
      </c>
      <c r="J5" s="44">
        <f>SUM(E5:I5)</f>
        <v>12</v>
      </c>
      <c r="K5" s="13"/>
      <c r="L5" s="3"/>
      <c r="M5" s="3"/>
      <c r="N5" s="3"/>
      <c r="O5" s="3"/>
      <c r="P5" s="3"/>
    </row>
    <row r="6" spans="1:16" ht="14.25" customHeight="1" x14ac:dyDescent="0.25">
      <c r="A6" s="9">
        <v>2</v>
      </c>
      <c r="B6" s="10" t="s">
        <v>19</v>
      </c>
      <c r="C6" s="11" t="s">
        <v>17</v>
      </c>
      <c r="D6" s="11" t="s">
        <v>18</v>
      </c>
      <c r="E6" s="61">
        <v>0</v>
      </c>
      <c r="F6" s="61">
        <v>0</v>
      </c>
      <c r="G6" s="61">
        <v>0</v>
      </c>
      <c r="H6" s="61">
        <f t="shared" ref="H6:H69" si="0">F6</f>
        <v>0</v>
      </c>
      <c r="I6" s="61">
        <v>2</v>
      </c>
      <c r="J6" s="44">
        <f>SUM(E6:I6)</f>
        <v>2</v>
      </c>
      <c r="K6" s="3"/>
      <c r="L6" s="14"/>
      <c r="M6" s="15"/>
      <c r="N6" s="16"/>
      <c r="O6" s="16"/>
      <c r="P6" s="17"/>
    </row>
    <row r="7" spans="1:16" ht="14.25" customHeight="1" x14ac:dyDescent="0.25">
      <c r="A7" s="9">
        <v>3</v>
      </c>
      <c r="B7" s="10" t="s">
        <v>20</v>
      </c>
      <c r="C7" s="11" t="s">
        <v>17</v>
      </c>
      <c r="D7" s="11" t="s">
        <v>18</v>
      </c>
      <c r="E7" s="61">
        <v>0</v>
      </c>
      <c r="F7" s="61">
        <v>0</v>
      </c>
      <c r="G7" s="61">
        <v>0</v>
      </c>
      <c r="H7" s="61">
        <f t="shared" si="0"/>
        <v>0</v>
      </c>
      <c r="I7" s="61">
        <v>2</v>
      </c>
      <c r="J7" s="44">
        <f>SUM(E7:I7)</f>
        <v>2</v>
      </c>
      <c r="K7" s="3"/>
      <c r="L7" s="14"/>
      <c r="M7" s="15"/>
      <c r="N7" s="16"/>
      <c r="O7" s="16"/>
      <c r="P7" s="17"/>
    </row>
    <row r="8" spans="1:16" ht="14.25" customHeight="1" x14ac:dyDescent="0.25">
      <c r="A8" s="9">
        <v>4</v>
      </c>
      <c r="B8" s="10" t="s">
        <v>21</v>
      </c>
      <c r="C8" s="11" t="s">
        <v>17</v>
      </c>
      <c r="D8" s="11" t="s">
        <v>22</v>
      </c>
      <c r="E8" s="61">
        <v>3</v>
      </c>
      <c r="F8" s="61">
        <v>3</v>
      </c>
      <c r="G8" s="61">
        <v>3</v>
      </c>
      <c r="H8" s="61">
        <v>2</v>
      </c>
      <c r="I8" s="61">
        <v>2</v>
      </c>
      <c r="J8" s="44">
        <f>SUM(E8:I8)</f>
        <v>13</v>
      </c>
      <c r="K8" s="3"/>
      <c r="L8" s="3"/>
      <c r="M8" s="19"/>
      <c r="N8" s="19"/>
      <c r="O8" s="19"/>
      <c r="P8" s="20"/>
    </row>
    <row r="9" spans="1:16" ht="14.25" customHeight="1" x14ac:dyDescent="0.25">
      <c r="A9" s="9">
        <v>5</v>
      </c>
      <c r="B9" s="10" t="s">
        <v>23</v>
      </c>
      <c r="C9" s="11" t="s">
        <v>17</v>
      </c>
      <c r="D9" s="11" t="s">
        <v>23</v>
      </c>
      <c r="E9" s="61">
        <v>2</v>
      </c>
      <c r="F9" s="61">
        <v>3</v>
      </c>
      <c r="G9" s="61">
        <v>3</v>
      </c>
      <c r="H9" s="61">
        <v>4</v>
      </c>
      <c r="I9" s="61">
        <v>4</v>
      </c>
      <c r="J9" s="44">
        <f>SUM(E9:I9)</f>
        <v>16</v>
      </c>
      <c r="K9" s="3"/>
      <c r="L9" s="3"/>
      <c r="M9" s="19"/>
      <c r="N9" s="19"/>
      <c r="O9" s="19"/>
      <c r="P9" s="20"/>
    </row>
    <row r="10" spans="1:16" ht="14.25" customHeight="1" x14ac:dyDescent="0.25">
      <c r="A10" s="9">
        <v>7</v>
      </c>
      <c r="B10" s="21" t="s">
        <v>24</v>
      </c>
      <c r="C10" s="28" t="s">
        <v>25</v>
      </c>
      <c r="D10" s="22"/>
      <c r="E10" s="62">
        <v>2</v>
      </c>
      <c r="F10" s="62">
        <v>2</v>
      </c>
      <c r="G10" s="62">
        <v>3</v>
      </c>
      <c r="H10" s="62">
        <f t="shared" si="0"/>
        <v>2</v>
      </c>
      <c r="I10" s="62">
        <f t="shared" ref="I10:I66" si="1">F10+1</f>
        <v>3</v>
      </c>
      <c r="J10" s="44">
        <f>SUM(E10:I10)</f>
        <v>12</v>
      </c>
      <c r="K10" s="3"/>
      <c r="L10" s="3"/>
      <c r="M10" s="19"/>
      <c r="N10" s="19"/>
      <c r="O10" s="19"/>
      <c r="P10" s="20"/>
    </row>
    <row r="11" spans="1:16" ht="14.25" customHeight="1" x14ac:dyDescent="0.25">
      <c r="A11" s="9">
        <v>8</v>
      </c>
      <c r="B11" s="10" t="s">
        <v>26</v>
      </c>
      <c r="C11" s="11" t="s">
        <v>27</v>
      </c>
      <c r="D11" s="11" t="s">
        <v>28</v>
      </c>
      <c r="E11" s="62">
        <v>2</v>
      </c>
      <c r="F11" s="62">
        <v>2</v>
      </c>
      <c r="G11" s="62">
        <v>3</v>
      </c>
      <c r="H11" s="62">
        <f t="shared" si="0"/>
        <v>2</v>
      </c>
      <c r="I11" s="62">
        <f t="shared" si="1"/>
        <v>3</v>
      </c>
      <c r="J11" s="44">
        <f>SUM(E11:I11)</f>
        <v>12</v>
      </c>
      <c r="K11" s="3"/>
      <c r="L11" s="3"/>
      <c r="M11" s="3"/>
      <c r="N11" s="3"/>
      <c r="O11" s="3"/>
      <c r="P11" s="3"/>
    </row>
    <row r="12" spans="1:16" ht="14.25" customHeight="1" x14ac:dyDescent="0.25">
      <c r="A12" s="9">
        <v>9</v>
      </c>
      <c r="B12" s="10" t="s">
        <v>29</v>
      </c>
      <c r="C12" s="11" t="s">
        <v>25</v>
      </c>
      <c r="D12" s="11" t="s">
        <v>29</v>
      </c>
      <c r="E12" s="62">
        <v>2</v>
      </c>
      <c r="F12" s="62">
        <v>2</v>
      </c>
      <c r="G12" s="62">
        <v>3</v>
      </c>
      <c r="H12" s="62">
        <f t="shared" si="0"/>
        <v>2</v>
      </c>
      <c r="I12" s="62">
        <f t="shared" si="1"/>
        <v>3</v>
      </c>
      <c r="J12" s="44">
        <f>SUM(E12:I12)</f>
        <v>12</v>
      </c>
      <c r="K12" s="3"/>
      <c r="L12" s="3"/>
      <c r="M12" s="3"/>
      <c r="N12" s="3"/>
      <c r="O12" s="3"/>
      <c r="P12" s="3"/>
    </row>
    <row r="13" spans="1:16" ht="14.25" customHeight="1" x14ac:dyDescent="0.25">
      <c r="A13" s="9">
        <v>10</v>
      </c>
      <c r="B13" s="10" t="s">
        <v>30</v>
      </c>
      <c r="C13" s="11" t="s">
        <v>17</v>
      </c>
      <c r="D13" s="11" t="s">
        <v>31</v>
      </c>
      <c r="E13" s="61">
        <v>2</v>
      </c>
      <c r="F13" s="61">
        <v>2</v>
      </c>
      <c r="G13" s="61">
        <v>3</v>
      </c>
      <c r="H13" s="61">
        <f t="shared" si="0"/>
        <v>2</v>
      </c>
      <c r="I13" s="61">
        <v>2</v>
      </c>
      <c r="J13" s="44">
        <f>SUM(E13:I13)</f>
        <v>11</v>
      </c>
      <c r="K13" s="3"/>
      <c r="L13" s="20"/>
      <c r="M13" s="3"/>
      <c r="N13" s="3"/>
      <c r="O13" s="3"/>
      <c r="P13" s="3"/>
    </row>
    <row r="14" spans="1:16" ht="14.25" customHeight="1" x14ac:dyDescent="0.25">
      <c r="A14" s="9">
        <v>12</v>
      </c>
      <c r="B14" s="10" t="s">
        <v>32</v>
      </c>
      <c r="C14" s="11" t="s">
        <v>27</v>
      </c>
      <c r="D14" s="11" t="s">
        <v>33</v>
      </c>
      <c r="E14" s="62">
        <v>2</v>
      </c>
      <c r="F14" s="62">
        <v>2</v>
      </c>
      <c r="G14" s="62">
        <v>3</v>
      </c>
      <c r="H14" s="62">
        <f t="shared" si="0"/>
        <v>2</v>
      </c>
      <c r="I14" s="62">
        <f t="shared" si="1"/>
        <v>3</v>
      </c>
      <c r="J14" s="44">
        <f>SUM(E14:I14)</f>
        <v>12</v>
      </c>
      <c r="K14" s="3"/>
      <c r="L14" s="23"/>
      <c r="M14" s="3"/>
      <c r="N14" s="3"/>
      <c r="O14" s="23"/>
      <c r="P14" s="3"/>
    </row>
    <row r="15" spans="1:16" ht="14.25" customHeight="1" x14ac:dyDescent="0.25">
      <c r="A15" s="9">
        <v>13</v>
      </c>
      <c r="B15" s="10" t="s">
        <v>34</v>
      </c>
      <c r="C15" s="11" t="s">
        <v>25</v>
      </c>
      <c r="D15" s="11" t="s">
        <v>35</v>
      </c>
      <c r="E15" s="62">
        <v>2</v>
      </c>
      <c r="F15" s="62">
        <v>2</v>
      </c>
      <c r="G15" s="62">
        <v>3</v>
      </c>
      <c r="H15" s="62">
        <f t="shared" si="0"/>
        <v>2</v>
      </c>
      <c r="I15" s="62">
        <f t="shared" si="1"/>
        <v>3</v>
      </c>
      <c r="J15" s="44">
        <f>SUM(E15:I15)</f>
        <v>12</v>
      </c>
      <c r="K15" s="3"/>
      <c r="L15" s="3"/>
      <c r="M15" s="3"/>
      <c r="N15" s="3"/>
      <c r="O15" s="3"/>
      <c r="P15" s="3"/>
    </row>
    <row r="16" spans="1:16" ht="14.25" customHeight="1" x14ac:dyDescent="0.25">
      <c r="A16" s="9">
        <v>14</v>
      </c>
      <c r="B16" s="10" t="s">
        <v>36</v>
      </c>
      <c r="C16" s="11" t="s">
        <v>25</v>
      </c>
      <c r="D16" s="11" t="s">
        <v>37</v>
      </c>
      <c r="E16" s="62">
        <v>2</v>
      </c>
      <c r="F16" s="62">
        <v>2</v>
      </c>
      <c r="G16" s="62">
        <v>3</v>
      </c>
      <c r="H16" s="62">
        <f t="shared" si="0"/>
        <v>2</v>
      </c>
      <c r="I16" s="62">
        <f t="shared" si="1"/>
        <v>3</v>
      </c>
      <c r="J16" s="44">
        <f>SUM(E16:I16)</f>
        <v>12</v>
      </c>
      <c r="K16" s="3"/>
      <c r="L16" s="24"/>
      <c r="M16" s="101"/>
      <c r="N16" s="101"/>
      <c r="O16" s="101"/>
      <c r="P16" s="3"/>
    </row>
    <row r="17" spans="1:16" ht="14.25" customHeight="1" x14ac:dyDescent="0.25">
      <c r="A17" s="9">
        <v>16</v>
      </c>
      <c r="B17" s="10" t="s">
        <v>38</v>
      </c>
      <c r="C17" s="11" t="s">
        <v>39</v>
      </c>
      <c r="D17" s="11" t="s">
        <v>40</v>
      </c>
      <c r="E17" s="62">
        <v>2</v>
      </c>
      <c r="F17" s="62">
        <v>2</v>
      </c>
      <c r="G17" s="62">
        <v>3</v>
      </c>
      <c r="H17" s="62">
        <f t="shared" si="0"/>
        <v>2</v>
      </c>
      <c r="I17" s="62">
        <f t="shared" si="1"/>
        <v>3</v>
      </c>
      <c r="J17" s="44">
        <f>SUM(E17:I17)</f>
        <v>12</v>
      </c>
      <c r="K17" s="3"/>
      <c r="L17" s="20"/>
      <c r="M17" s="25"/>
      <c r="N17" s="3"/>
      <c r="O17" s="26"/>
      <c r="P17" s="3"/>
    </row>
    <row r="18" spans="1:16" ht="14.25" customHeight="1" x14ac:dyDescent="0.25">
      <c r="A18" s="9">
        <v>17</v>
      </c>
      <c r="B18" s="10" t="s">
        <v>41</v>
      </c>
      <c r="C18" s="11" t="s">
        <v>27</v>
      </c>
      <c r="D18" s="11" t="s">
        <v>42</v>
      </c>
      <c r="E18" s="62">
        <v>2</v>
      </c>
      <c r="F18" s="62">
        <v>2</v>
      </c>
      <c r="G18" s="62">
        <v>3</v>
      </c>
      <c r="H18" s="62">
        <f t="shared" si="0"/>
        <v>2</v>
      </c>
      <c r="I18" s="62">
        <f t="shared" si="1"/>
        <v>3</v>
      </c>
      <c r="J18" s="44">
        <f>SUM(E18:I18)</f>
        <v>12</v>
      </c>
      <c r="K18" s="3"/>
      <c r="L18" s="20"/>
      <c r="M18" s="25"/>
      <c r="N18" s="3"/>
      <c r="O18" s="26"/>
      <c r="P18" s="3"/>
    </row>
    <row r="19" spans="1:16" ht="14.25" customHeight="1" x14ac:dyDescent="0.25">
      <c r="A19" s="9">
        <v>19</v>
      </c>
      <c r="B19" s="10" t="s">
        <v>43</v>
      </c>
      <c r="C19" s="11" t="s">
        <v>17</v>
      </c>
      <c r="D19" s="11" t="s">
        <v>44</v>
      </c>
      <c r="E19" s="61">
        <v>3</v>
      </c>
      <c r="F19" s="61">
        <v>4</v>
      </c>
      <c r="G19" s="61">
        <v>6</v>
      </c>
      <c r="H19" s="61">
        <v>6</v>
      </c>
      <c r="I19" s="61">
        <v>8</v>
      </c>
      <c r="J19" s="44">
        <f>SUM(E19:I19)</f>
        <v>27</v>
      </c>
      <c r="K19" s="3"/>
      <c r="L19" s="3"/>
      <c r="M19" s="3"/>
      <c r="N19" s="3"/>
      <c r="O19" s="27"/>
      <c r="P19" s="3"/>
    </row>
    <row r="20" spans="1:16" ht="14.25" customHeight="1" x14ac:dyDescent="0.25">
      <c r="A20" s="9">
        <v>20</v>
      </c>
      <c r="B20" s="10" t="s">
        <v>45</v>
      </c>
      <c r="C20" s="11" t="s">
        <v>25</v>
      </c>
      <c r="D20" s="11" t="s">
        <v>46</v>
      </c>
      <c r="E20" s="62">
        <v>2</v>
      </c>
      <c r="F20" s="62">
        <v>2</v>
      </c>
      <c r="G20" s="62">
        <v>3</v>
      </c>
      <c r="H20" s="62">
        <v>2</v>
      </c>
      <c r="I20" s="62">
        <v>4</v>
      </c>
      <c r="J20" s="44">
        <f>SUM(E20:I20)</f>
        <v>13</v>
      </c>
      <c r="K20" s="3"/>
      <c r="L20" s="3"/>
      <c r="M20" s="3"/>
      <c r="N20" s="3"/>
      <c r="O20" s="3"/>
      <c r="P20" s="3"/>
    </row>
    <row r="21" spans="1:16" ht="14.25" customHeight="1" x14ac:dyDescent="0.25">
      <c r="A21" s="9">
        <v>22</v>
      </c>
      <c r="B21" s="10" t="s">
        <v>47</v>
      </c>
      <c r="C21" s="11" t="s">
        <v>25</v>
      </c>
      <c r="D21" s="11" t="s">
        <v>48</v>
      </c>
      <c r="E21" s="62">
        <v>2</v>
      </c>
      <c r="F21" s="62">
        <v>2</v>
      </c>
      <c r="G21" s="62">
        <v>3</v>
      </c>
      <c r="H21" s="62">
        <v>2</v>
      </c>
      <c r="I21" s="62">
        <v>4</v>
      </c>
      <c r="J21" s="44">
        <f>SUM(E21:I21)</f>
        <v>13</v>
      </c>
      <c r="K21" s="3"/>
      <c r="L21" s="3"/>
      <c r="M21" s="3"/>
      <c r="N21" s="3"/>
      <c r="O21" s="3"/>
      <c r="P21" s="3"/>
    </row>
    <row r="22" spans="1:16" ht="14.25" customHeight="1" x14ac:dyDescent="0.25">
      <c r="A22" s="9">
        <v>23</v>
      </c>
      <c r="B22" s="10" t="s">
        <v>49</v>
      </c>
      <c r="C22" s="11" t="s">
        <v>25</v>
      </c>
      <c r="D22" s="11" t="s">
        <v>50</v>
      </c>
      <c r="E22" s="62">
        <v>2</v>
      </c>
      <c r="F22" s="62">
        <v>2</v>
      </c>
      <c r="G22" s="62">
        <v>3</v>
      </c>
      <c r="H22" s="62">
        <v>2</v>
      </c>
      <c r="I22" s="62">
        <v>4</v>
      </c>
      <c r="J22" s="44">
        <f>SUM(E22:I22)</f>
        <v>13</v>
      </c>
      <c r="K22" s="3"/>
      <c r="L22" s="3"/>
      <c r="M22" s="3"/>
      <c r="N22" s="3"/>
      <c r="O22" s="3"/>
      <c r="P22" s="3"/>
    </row>
    <row r="23" spans="1:16" ht="14.25" customHeight="1" x14ac:dyDescent="0.25">
      <c r="A23" s="9">
        <v>24</v>
      </c>
      <c r="B23" s="10" t="s">
        <v>51</v>
      </c>
      <c r="C23" s="11" t="s">
        <v>39</v>
      </c>
      <c r="D23" s="11" t="s">
        <v>52</v>
      </c>
      <c r="E23" s="62">
        <v>2</v>
      </c>
      <c r="F23" s="62">
        <v>2</v>
      </c>
      <c r="G23" s="62">
        <v>3</v>
      </c>
      <c r="H23" s="62">
        <v>2</v>
      </c>
      <c r="I23" s="62">
        <v>4</v>
      </c>
      <c r="J23" s="44">
        <f>SUM(E23:I23)</f>
        <v>13</v>
      </c>
      <c r="K23" s="3"/>
      <c r="L23" s="3"/>
      <c r="M23" s="101"/>
      <c r="N23" s="101"/>
      <c r="O23" s="101"/>
      <c r="P23" s="3"/>
    </row>
    <row r="24" spans="1:16" ht="14.25" customHeight="1" x14ac:dyDescent="0.25">
      <c r="A24" s="9">
        <v>25</v>
      </c>
      <c r="B24" s="21" t="s">
        <v>53</v>
      </c>
      <c r="C24" s="28" t="s">
        <v>17</v>
      </c>
      <c r="D24" s="28" t="s">
        <v>54</v>
      </c>
      <c r="E24" s="61">
        <v>1</v>
      </c>
      <c r="F24" s="61">
        <v>3</v>
      </c>
      <c r="G24" s="61">
        <v>3</v>
      </c>
      <c r="H24" s="61">
        <f t="shared" si="0"/>
        <v>3</v>
      </c>
      <c r="I24" s="61">
        <f t="shared" si="1"/>
        <v>4</v>
      </c>
      <c r="J24" s="44">
        <f>SUM(E24:I24)</f>
        <v>14</v>
      </c>
      <c r="K24" s="3"/>
      <c r="L24" s="3"/>
      <c r="M24" s="3"/>
      <c r="N24" s="3"/>
      <c r="O24" s="26"/>
      <c r="P24" s="3"/>
    </row>
    <row r="25" spans="1:16" ht="14.25" customHeight="1" x14ac:dyDescent="0.25">
      <c r="A25" s="9">
        <v>26</v>
      </c>
      <c r="B25" s="10" t="s">
        <v>55</v>
      </c>
      <c r="C25" s="11" t="s">
        <v>39</v>
      </c>
      <c r="D25" s="11" t="s">
        <v>56</v>
      </c>
      <c r="E25" s="62">
        <v>2</v>
      </c>
      <c r="F25" s="62">
        <v>2</v>
      </c>
      <c r="G25" s="62">
        <v>3</v>
      </c>
      <c r="H25" s="62">
        <f t="shared" si="0"/>
        <v>2</v>
      </c>
      <c r="I25" s="62">
        <f t="shared" si="1"/>
        <v>3</v>
      </c>
      <c r="J25" s="44">
        <f>SUM(E25:I25)</f>
        <v>12</v>
      </c>
      <c r="K25" s="3"/>
      <c r="L25" s="3"/>
      <c r="M25" s="3"/>
      <c r="N25" s="3"/>
      <c r="O25" s="26"/>
      <c r="P25" s="3"/>
    </row>
    <row r="26" spans="1:16" ht="14.25" customHeight="1" x14ac:dyDescent="0.25">
      <c r="A26" s="9">
        <v>27</v>
      </c>
      <c r="B26" s="10" t="s">
        <v>57</v>
      </c>
      <c r="C26" s="11" t="s">
        <v>39</v>
      </c>
      <c r="D26" s="11" t="s">
        <v>58</v>
      </c>
      <c r="E26" s="62">
        <v>2</v>
      </c>
      <c r="F26" s="62">
        <v>2</v>
      </c>
      <c r="G26" s="62">
        <v>3</v>
      </c>
      <c r="H26" s="62">
        <f t="shared" si="0"/>
        <v>2</v>
      </c>
      <c r="I26" s="62">
        <v>2</v>
      </c>
      <c r="J26" s="44">
        <f>SUM(E26:I26)</f>
        <v>11</v>
      </c>
      <c r="K26" s="3"/>
      <c r="L26" s="3"/>
      <c r="M26" s="3"/>
      <c r="N26" s="3"/>
      <c r="O26" s="26"/>
      <c r="P26" s="3"/>
    </row>
    <row r="27" spans="1:16" ht="14.25" customHeight="1" x14ac:dyDescent="0.25">
      <c r="A27" s="9">
        <v>28</v>
      </c>
      <c r="B27" s="10" t="s">
        <v>59</v>
      </c>
      <c r="C27" s="11" t="s">
        <v>17</v>
      </c>
      <c r="D27" s="11" t="s">
        <v>60</v>
      </c>
      <c r="E27" s="61">
        <v>2</v>
      </c>
      <c r="F27" s="61">
        <v>2</v>
      </c>
      <c r="G27" s="61">
        <v>3</v>
      </c>
      <c r="H27" s="61">
        <f t="shared" si="0"/>
        <v>2</v>
      </c>
      <c r="I27" s="61">
        <f t="shared" si="1"/>
        <v>3</v>
      </c>
      <c r="J27" s="44">
        <f>SUM(E27:I27)</f>
        <v>12</v>
      </c>
      <c r="K27" s="3"/>
      <c r="L27" s="3"/>
      <c r="M27" s="3"/>
      <c r="N27" s="3"/>
      <c r="O27" s="3"/>
      <c r="P27" s="3"/>
    </row>
    <row r="28" spans="1:16" ht="14.25" customHeight="1" x14ac:dyDescent="0.25">
      <c r="A28" s="9">
        <v>29</v>
      </c>
      <c r="B28" s="10" t="s">
        <v>61</v>
      </c>
      <c r="C28" s="11" t="s">
        <v>17</v>
      </c>
      <c r="D28" s="11" t="s">
        <v>31</v>
      </c>
      <c r="E28" s="61">
        <v>2</v>
      </c>
      <c r="F28" s="61">
        <v>2</v>
      </c>
      <c r="G28" s="61">
        <v>2</v>
      </c>
      <c r="H28" s="61">
        <f t="shared" ref="H28" si="2">F28</f>
        <v>2</v>
      </c>
      <c r="I28" s="61">
        <v>2</v>
      </c>
      <c r="J28" s="44">
        <f>SUM(E28:I28)</f>
        <v>10</v>
      </c>
      <c r="K28" s="3"/>
      <c r="L28" s="3"/>
      <c r="M28" s="3"/>
      <c r="N28" s="3"/>
      <c r="O28" s="3"/>
      <c r="P28" s="3"/>
    </row>
    <row r="29" spans="1:16" ht="14.25" customHeight="1" x14ac:dyDescent="0.25">
      <c r="A29" s="96">
        <v>50</v>
      </c>
      <c r="B29" s="21" t="s">
        <v>62</v>
      </c>
      <c r="C29" s="28" t="s">
        <v>63</v>
      </c>
      <c r="D29" s="28" t="s">
        <v>64</v>
      </c>
      <c r="E29" s="60">
        <v>3</v>
      </c>
      <c r="F29" s="60">
        <v>6</v>
      </c>
      <c r="G29" s="60">
        <v>3</v>
      </c>
      <c r="H29" s="60">
        <f t="shared" si="0"/>
        <v>6</v>
      </c>
      <c r="I29" s="60">
        <f t="shared" si="1"/>
        <v>7</v>
      </c>
      <c r="J29" s="44">
        <f>SUM(E29:I29)</f>
        <v>25</v>
      </c>
      <c r="K29" s="3"/>
      <c r="L29" s="3"/>
      <c r="M29" s="3"/>
      <c r="N29" s="3"/>
      <c r="O29" s="3"/>
      <c r="P29" s="3"/>
    </row>
    <row r="30" spans="1:16" ht="14.25" customHeight="1" x14ac:dyDescent="0.25">
      <c r="A30" s="96">
        <v>54</v>
      </c>
      <c r="B30" s="21" t="s">
        <v>65</v>
      </c>
      <c r="C30" s="28" t="s">
        <v>66</v>
      </c>
      <c r="D30" s="28" t="s">
        <v>67</v>
      </c>
      <c r="E30" s="62">
        <v>3</v>
      </c>
      <c r="F30" s="62">
        <v>6</v>
      </c>
      <c r="G30" s="62">
        <v>3</v>
      </c>
      <c r="H30" s="62">
        <f t="shared" si="0"/>
        <v>6</v>
      </c>
      <c r="I30" s="62">
        <f t="shared" si="1"/>
        <v>7</v>
      </c>
      <c r="J30" s="44">
        <f>SUM(E30:I30)</f>
        <v>25</v>
      </c>
      <c r="K30" s="3"/>
      <c r="L30" s="3"/>
      <c r="M30" s="3"/>
      <c r="N30" s="3"/>
      <c r="O30" s="3"/>
      <c r="P30" s="3"/>
    </row>
    <row r="31" spans="1:16" ht="14.25" customHeight="1" x14ac:dyDescent="0.25">
      <c r="A31" s="9">
        <v>55</v>
      </c>
      <c r="B31" s="10" t="s">
        <v>68</v>
      </c>
      <c r="C31" s="11" t="s">
        <v>17</v>
      </c>
      <c r="D31" s="11" t="s">
        <v>69</v>
      </c>
      <c r="E31" s="61">
        <v>2</v>
      </c>
      <c r="F31" s="61">
        <v>4</v>
      </c>
      <c r="G31" s="61">
        <v>2</v>
      </c>
      <c r="H31" s="61">
        <f t="shared" si="0"/>
        <v>4</v>
      </c>
      <c r="I31" s="61">
        <f t="shared" si="1"/>
        <v>5</v>
      </c>
      <c r="J31" s="44">
        <f>SUM(E31:I31)</f>
        <v>17</v>
      </c>
      <c r="K31" s="3"/>
      <c r="L31" s="3"/>
      <c r="M31" s="3"/>
      <c r="N31" s="3"/>
      <c r="O31" s="3"/>
      <c r="P31" s="3"/>
    </row>
    <row r="32" spans="1:16" ht="14.25" customHeight="1" x14ac:dyDescent="0.25">
      <c r="A32" s="96">
        <v>59</v>
      </c>
      <c r="B32" s="10" t="s">
        <v>70</v>
      </c>
      <c r="C32" s="11" t="s">
        <v>71</v>
      </c>
      <c r="D32" s="11" t="s">
        <v>72</v>
      </c>
      <c r="E32" s="60">
        <v>2</v>
      </c>
      <c r="F32" s="60">
        <v>4</v>
      </c>
      <c r="G32" s="60">
        <v>4</v>
      </c>
      <c r="H32" s="60">
        <f t="shared" si="0"/>
        <v>4</v>
      </c>
      <c r="I32" s="60">
        <f t="shared" si="1"/>
        <v>5</v>
      </c>
      <c r="J32" s="44">
        <f>SUM(E32:I32)</f>
        <v>19</v>
      </c>
      <c r="K32" s="3"/>
      <c r="L32" s="3"/>
      <c r="M32" s="3"/>
      <c r="N32" s="3"/>
      <c r="O32" s="3"/>
      <c r="P32" s="3"/>
    </row>
    <row r="33" spans="1:16" ht="14.25" customHeight="1" x14ac:dyDescent="0.25">
      <c r="A33" s="96">
        <v>60</v>
      </c>
      <c r="B33" s="21" t="s">
        <v>73</v>
      </c>
      <c r="C33" s="28" t="s">
        <v>74</v>
      </c>
      <c r="D33" s="28" t="s">
        <v>75</v>
      </c>
      <c r="E33" s="60">
        <v>3</v>
      </c>
      <c r="F33" s="60">
        <v>6</v>
      </c>
      <c r="G33" s="60">
        <v>2</v>
      </c>
      <c r="H33" s="60">
        <f t="shared" si="0"/>
        <v>6</v>
      </c>
      <c r="I33" s="60">
        <f t="shared" si="1"/>
        <v>7</v>
      </c>
      <c r="J33" s="44">
        <f>SUM(E33:I33)</f>
        <v>24</v>
      </c>
      <c r="K33" s="3"/>
      <c r="L33" s="3"/>
      <c r="M33" s="3"/>
      <c r="N33" s="3"/>
      <c r="O33" s="3"/>
      <c r="P33" s="3"/>
    </row>
    <row r="34" spans="1:16" ht="14.25" customHeight="1" x14ac:dyDescent="0.25">
      <c r="A34" s="96">
        <v>61</v>
      </c>
      <c r="B34" s="21" t="s">
        <v>76</v>
      </c>
      <c r="C34" s="28" t="s">
        <v>66</v>
      </c>
      <c r="D34" s="28" t="s">
        <v>77</v>
      </c>
      <c r="E34" s="62">
        <v>3</v>
      </c>
      <c r="F34" s="62">
        <v>6</v>
      </c>
      <c r="G34" s="62">
        <v>2</v>
      </c>
      <c r="H34" s="62">
        <f t="shared" si="0"/>
        <v>6</v>
      </c>
      <c r="I34" s="62">
        <f t="shared" si="1"/>
        <v>7</v>
      </c>
      <c r="J34" s="44">
        <f>SUM(E34:I34)</f>
        <v>24</v>
      </c>
      <c r="K34" s="3"/>
      <c r="L34" s="3"/>
      <c r="M34" s="3"/>
      <c r="N34" s="3"/>
      <c r="O34" s="3"/>
      <c r="P34" s="3"/>
    </row>
    <row r="35" spans="1:16" ht="14.25" customHeight="1" x14ac:dyDescent="0.25">
      <c r="A35" s="96">
        <v>62</v>
      </c>
      <c r="B35" s="21" t="s">
        <v>78</v>
      </c>
      <c r="C35" s="28" t="s">
        <v>79</v>
      </c>
      <c r="D35" s="28" t="s">
        <v>80</v>
      </c>
      <c r="E35" s="60">
        <v>3</v>
      </c>
      <c r="F35" s="60">
        <v>6</v>
      </c>
      <c r="G35" s="60">
        <v>2</v>
      </c>
      <c r="H35" s="60">
        <f t="shared" si="0"/>
        <v>6</v>
      </c>
      <c r="I35" s="60">
        <f t="shared" si="1"/>
        <v>7</v>
      </c>
      <c r="J35" s="44">
        <f>SUM(E35:I35)</f>
        <v>24</v>
      </c>
      <c r="K35" s="3"/>
      <c r="L35" s="3"/>
      <c r="M35" s="3"/>
      <c r="N35" s="3"/>
      <c r="O35" s="3"/>
      <c r="P35" s="3"/>
    </row>
    <row r="36" spans="1:16" ht="14.25" customHeight="1" x14ac:dyDescent="0.25">
      <c r="A36" s="96">
        <v>63</v>
      </c>
      <c r="B36" s="10" t="s">
        <v>81</v>
      </c>
      <c r="C36" s="11" t="s">
        <v>17</v>
      </c>
      <c r="D36" s="11" t="s">
        <v>82</v>
      </c>
      <c r="E36" s="61">
        <v>1</v>
      </c>
      <c r="F36" s="61">
        <v>2</v>
      </c>
      <c r="G36" s="61">
        <v>3</v>
      </c>
      <c r="H36" s="61">
        <f t="shared" si="0"/>
        <v>2</v>
      </c>
      <c r="I36" s="61">
        <f t="shared" si="1"/>
        <v>3</v>
      </c>
      <c r="J36" s="44">
        <f>SUM(E36:I36)</f>
        <v>11</v>
      </c>
      <c r="K36" s="3"/>
      <c r="L36" s="3"/>
      <c r="M36" s="3"/>
      <c r="N36" s="3"/>
      <c r="O36" s="3"/>
      <c r="P36" s="3"/>
    </row>
    <row r="37" spans="1:16" ht="14.25" customHeight="1" x14ac:dyDescent="0.25">
      <c r="A37" s="96">
        <v>64</v>
      </c>
      <c r="B37" s="21" t="s">
        <v>83</v>
      </c>
      <c r="C37" s="28" t="s">
        <v>71</v>
      </c>
      <c r="D37" s="28" t="s">
        <v>84</v>
      </c>
      <c r="E37" s="60">
        <v>3</v>
      </c>
      <c r="F37" s="60">
        <v>6</v>
      </c>
      <c r="G37" s="60">
        <v>3</v>
      </c>
      <c r="H37" s="60">
        <f t="shared" si="0"/>
        <v>6</v>
      </c>
      <c r="I37" s="60">
        <f t="shared" si="1"/>
        <v>7</v>
      </c>
      <c r="J37" s="44">
        <f>SUM(E37:I37)</f>
        <v>25</v>
      </c>
      <c r="K37" s="3"/>
      <c r="L37" s="3"/>
      <c r="M37" s="3"/>
      <c r="N37" s="3"/>
      <c r="O37" s="3"/>
      <c r="P37" s="3"/>
    </row>
    <row r="38" spans="1:16" ht="14.25" customHeight="1" x14ac:dyDescent="0.25">
      <c r="A38" s="96">
        <v>65</v>
      </c>
      <c r="B38" s="21" t="s">
        <v>85</v>
      </c>
      <c r="C38" s="28" t="s">
        <v>71</v>
      </c>
      <c r="D38" s="28" t="s">
        <v>86</v>
      </c>
      <c r="E38" s="60">
        <v>3</v>
      </c>
      <c r="F38" s="60">
        <v>6</v>
      </c>
      <c r="G38" s="60">
        <v>3</v>
      </c>
      <c r="H38" s="60">
        <f t="shared" si="0"/>
        <v>6</v>
      </c>
      <c r="I38" s="60">
        <f t="shared" si="1"/>
        <v>7</v>
      </c>
      <c r="J38" s="44">
        <f>SUM(E38:I38)</f>
        <v>25</v>
      </c>
      <c r="K38" s="3"/>
      <c r="L38" s="3"/>
      <c r="M38" s="3"/>
      <c r="N38" s="3"/>
      <c r="O38" s="3"/>
      <c r="P38" s="3"/>
    </row>
    <row r="39" spans="1:16" ht="14.25" customHeight="1" x14ac:dyDescent="0.25">
      <c r="A39" s="96">
        <v>66</v>
      </c>
      <c r="B39" s="10" t="s">
        <v>87</v>
      </c>
      <c r="C39" s="11" t="s">
        <v>71</v>
      </c>
      <c r="D39" s="11" t="s">
        <v>88</v>
      </c>
      <c r="E39" s="60">
        <v>2</v>
      </c>
      <c r="F39" s="60">
        <v>4</v>
      </c>
      <c r="G39" s="60">
        <v>2</v>
      </c>
      <c r="H39" s="60">
        <f t="shared" si="0"/>
        <v>4</v>
      </c>
      <c r="I39" s="60">
        <f t="shared" si="1"/>
        <v>5</v>
      </c>
      <c r="J39" s="44">
        <f>SUM(E39:I39)</f>
        <v>17</v>
      </c>
      <c r="K39" s="3"/>
      <c r="L39" s="3"/>
      <c r="M39" s="3"/>
      <c r="N39" s="3"/>
      <c r="O39" s="3"/>
      <c r="P39" s="3"/>
    </row>
    <row r="40" spans="1:16" ht="14.25" customHeight="1" x14ac:dyDescent="0.25">
      <c r="A40" s="96">
        <v>67</v>
      </c>
      <c r="B40" s="10" t="s">
        <v>89</v>
      </c>
      <c r="C40" s="11" t="s">
        <v>71</v>
      </c>
      <c r="D40" s="11" t="s">
        <v>90</v>
      </c>
      <c r="E40" s="60">
        <v>2</v>
      </c>
      <c r="F40" s="60">
        <v>4</v>
      </c>
      <c r="G40" s="60">
        <v>2</v>
      </c>
      <c r="H40" s="60">
        <f t="shared" si="0"/>
        <v>4</v>
      </c>
      <c r="I40" s="60">
        <f t="shared" si="1"/>
        <v>5</v>
      </c>
      <c r="J40" s="44">
        <f>SUM(E40:I40)</f>
        <v>17</v>
      </c>
      <c r="K40" s="3"/>
      <c r="L40" s="3"/>
      <c r="M40" s="3"/>
      <c r="N40" s="3"/>
      <c r="O40" s="3"/>
      <c r="P40" s="3"/>
    </row>
    <row r="41" spans="1:16" ht="14.25" customHeight="1" x14ac:dyDescent="0.25">
      <c r="A41" s="96">
        <v>68</v>
      </c>
      <c r="B41" s="21" t="s">
        <v>91</v>
      </c>
      <c r="C41" s="28" t="s">
        <v>66</v>
      </c>
      <c r="D41" s="28" t="s">
        <v>92</v>
      </c>
      <c r="E41" s="62">
        <v>3</v>
      </c>
      <c r="F41" s="62">
        <v>6</v>
      </c>
      <c r="G41" s="62">
        <v>2</v>
      </c>
      <c r="H41" s="62">
        <f t="shared" si="0"/>
        <v>6</v>
      </c>
      <c r="I41" s="62">
        <f t="shared" si="1"/>
        <v>7</v>
      </c>
      <c r="J41" s="44">
        <f>SUM(E41:I41)</f>
        <v>24</v>
      </c>
      <c r="K41" s="3"/>
      <c r="L41" s="3"/>
      <c r="M41" s="3"/>
      <c r="N41" s="3"/>
      <c r="O41" s="3"/>
      <c r="P41" s="3"/>
    </row>
    <row r="42" spans="1:16" ht="14.25" customHeight="1" x14ac:dyDescent="0.25">
      <c r="A42" s="96">
        <v>69</v>
      </c>
      <c r="B42" s="21" t="s">
        <v>93</v>
      </c>
      <c r="C42" s="28" t="s">
        <v>94</v>
      </c>
      <c r="D42" s="28" t="s">
        <v>95</v>
      </c>
      <c r="E42" s="60">
        <v>3</v>
      </c>
      <c r="F42" s="60">
        <v>6</v>
      </c>
      <c r="G42" s="60">
        <v>2</v>
      </c>
      <c r="H42" s="60">
        <f t="shared" si="0"/>
        <v>6</v>
      </c>
      <c r="I42" s="60">
        <f t="shared" si="1"/>
        <v>7</v>
      </c>
      <c r="J42" s="44">
        <f>SUM(E42:I42)</f>
        <v>24</v>
      </c>
      <c r="K42" s="3"/>
      <c r="L42" s="3"/>
      <c r="M42" s="3"/>
      <c r="N42" s="3"/>
      <c r="O42" s="3"/>
      <c r="P42" s="3"/>
    </row>
    <row r="43" spans="1:16" ht="14.25" customHeight="1" x14ac:dyDescent="0.25">
      <c r="A43" s="96">
        <v>101</v>
      </c>
      <c r="B43" s="10" t="s">
        <v>96</v>
      </c>
      <c r="C43" s="11" t="s">
        <v>97</v>
      </c>
      <c r="D43" s="11" t="s">
        <v>98</v>
      </c>
      <c r="E43" s="61">
        <v>2</v>
      </c>
      <c r="F43" s="61">
        <v>3</v>
      </c>
      <c r="G43" s="61">
        <v>3</v>
      </c>
      <c r="H43" s="61">
        <f t="shared" si="0"/>
        <v>3</v>
      </c>
      <c r="I43" s="61">
        <v>4</v>
      </c>
      <c r="J43" s="44">
        <f>SUM(E43:I43)</f>
        <v>15</v>
      </c>
      <c r="K43" s="3"/>
      <c r="L43" s="3"/>
      <c r="M43" s="3"/>
      <c r="N43" s="3"/>
      <c r="O43" s="3"/>
      <c r="P43" s="3"/>
    </row>
    <row r="44" spans="1:16" ht="14.25" customHeight="1" x14ac:dyDescent="0.25">
      <c r="A44" s="9">
        <v>104</v>
      </c>
      <c r="B44" s="10" t="s">
        <v>99</v>
      </c>
      <c r="C44" s="11" t="s">
        <v>100</v>
      </c>
      <c r="D44" s="11" t="s">
        <v>101</v>
      </c>
      <c r="E44" s="62">
        <v>2</v>
      </c>
      <c r="F44" s="62">
        <v>4</v>
      </c>
      <c r="G44" s="62">
        <v>2</v>
      </c>
      <c r="H44" s="62">
        <f t="shared" si="0"/>
        <v>4</v>
      </c>
      <c r="I44" s="62">
        <f t="shared" si="1"/>
        <v>5</v>
      </c>
      <c r="J44" s="44">
        <f>SUM(E44:I44)</f>
        <v>17</v>
      </c>
      <c r="K44" s="3"/>
      <c r="L44" s="3"/>
      <c r="M44" s="3"/>
      <c r="N44" s="3"/>
      <c r="O44" s="3"/>
      <c r="P44" s="3"/>
    </row>
    <row r="45" spans="1:16" ht="14.25" customHeight="1" x14ac:dyDescent="0.25">
      <c r="A45" s="9">
        <v>105</v>
      </c>
      <c r="B45" s="10" t="s">
        <v>102</v>
      </c>
      <c r="C45" s="11" t="s">
        <v>100</v>
      </c>
      <c r="D45" s="11" t="s">
        <v>103</v>
      </c>
      <c r="E45" s="62">
        <v>2</v>
      </c>
      <c r="F45" s="62">
        <v>2</v>
      </c>
      <c r="G45" s="62">
        <v>2</v>
      </c>
      <c r="H45" s="62">
        <f t="shared" si="0"/>
        <v>2</v>
      </c>
      <c r="I45" s="62">
        <f t="shared" si="1"/>
        <v>3</v>
      </c>
      <c r="J45" s="44">
        <f>SUM(E45:I45)</f>
        <v>11</v>
      </c>
      <c r="K45" s="3"/>
      <c r="L45" s="3"/>
      <c r="M45" s="3"/>
      <c r="N45" s="3"/>
      <c r="O45" s="3"/>
      <c r="P45" s="3"/>
    </row>
    <row r="46" spans="1:16" ht="14.25" customHeight="1" x14ac:dyDescent="0.25">
      <c r="A46" s="96">
        <v>106</v>
      </c>
      <c r="B46" s="10" t="s">
        <v>104</v>
      </c>
      <c r="C46" s="11" t="s">
        <v>97</v>
      </c>
      <c r="D46" s="11" t="s">
        <v>105</v>
      </c>
      <c r="E46" s="61">
        <v>2</v>
      </c>
      <c r="F46" s="61">
        <v>2</v>
      </c>
      <c r="G46" s="61">
        <v>2</v>
      </c>
      <c r="H46" s="61">
        <f t="shared" si="0"/>
        <v>2</v>
      </c>
      <c r="I46" s="61">
        <v>4</v>
      </c>
      <c r="J46" s="44">
        <f>SUM(E46:I46)</f>
        <v>12</v>
      </c>
      <c r="K46" s="3"/>
      <c r="L46" s="3"/>
      <c r="M46" s="3"/>
      <c r="N46" s="3"/>
      <c r="O46" s="3"/>
      <c r="P46" s="3"/>
    </row>
    <row r="47" spans="1:16" ht="14.25" customHeight="1" x14ac:dyDescent="0.25">
      <c r="A47" s="9">
        <v>107</v>
      </c>
      <c r="B47" s="10" t="s">
        <v>106</v>
      </c>
      <c r="C47" s="11" t="s">
        <v>100</v>
      </c>
      <c r="D47" s="11" t="s">
        <v>107</v>
      </c>
      <c r="E47" s="62">
        <v>3</v>
      </c>
      <c r="F47" s="62">
        <v>4</v>
      </c>
      <c r="G47" s="62">
        <v>2</v>
      </c>
      <c r="H47" s="62">
        <f t="shared" si="0"/>
        <v>4</v>
      </c>
      <c r="I47" s="62">
        <f t="shared" si="1"/>
        <v>5</v>
      </c>
      <c r="J47" s="44">
        <f>SUM(E47:I47)</f>
        <v>18</v>
      </c>
      <c r="K47" s="3"/>
      <c r="L47" s="3"/>
      <c r="M47" s="3"/>
      <c r="N47" s="3"/>
      <c r="O47" s="3"/>
      <c r="P47" s="3"/>
    </row>
    <row r="48" spans="1:16" ht="14.25" customHeight="1" x14ac:dyDescent="0.25">
      <c r="A48" s="96">
        <v>108</v>
      </c>
      <c r="B48" s="10" t="s">
        <v>108</v>
      </c>
      <c r="C48" s="11" t="s">
        <v>71</v>
      </c>
      <c r="D48" s="11" t="s">
        <v>109</v>
      </c>
      <c r="E48" s="60">
        <v>3</v>
      </c>
      <c r="F48" s="60">
        <v>4</v>
      </c>
      <c r="G48" s="60">
        <v>2</v>
      </c>
      <c r="H48" s="60">
        <f t="shared" si="0"/>
        <v>4</v>
      </c>
      <c r="I48" s="60">
        <f t="shared" si="1"/>
        <v>5</v>
      </c>
      <c r="J48" s="44">
        <f>SUM(E48:I48)</f>
        <v>18</v>
      </c>
      <c r="K48" s="3"/>
      <c r="L48" s="3"/>
      <c r="M48" s="3"/>
      <c r="N48" s="3"/>
      <c r="O48" s="3"/>
      <c r="P48" s="3"/>
    </row>
    <row r="49" spans="1:16" ht="14.25" customHeight="1" x14ac:dyDescent="0.25">
      <c r="A49" s="96">
        <v>109</v>
      </c>
      <c r="B49" s="10" t="s">
        <v>110</v>
      </c>
      <c r="C49" s="11" t="s">
        <v>111</v>
      </c>
      <c r="D49" s="11" t="s">
        <v>112</v>
      </c>
      <c r="E49" s="60">
        <v>2</v>
      </c>
      <c r="F49" s="60">
        <v>4</v>
      </c>
      <c r="G49" s="60">
        <v>2</v>
      </c>
      <c r="H49" s="60">
        <f t="shared" si="0"/>
        <v>4</v>
      </c>
      <c r="I49" s="60">
        <f t="shared" si="1"/>
        <v>5</v>
      </c>
      <c r="J49" s="44">
        <f>SUM(E49:I49)</f>
        <v>17</v>
      </c>
      <c r="K49" s="3"/>
      <c r="L49" s="3"/>
      <c r="M49" s="3"/>
      <c r="N49" s="3"/>
      <c r="O49" s="3"/>
      <c r="P49" s="3"/>
    </row>
    <row r="50" spans="1:16" ht="14.25" customHeight="1" x14ac:dyDescent="0.25">
      <c r="A50" s="9">
        <v>110</v>
      </c>
      <c r="B50" s="10" t="s">
        <v>113</v>
      </c>
      <c r="C50" s="11" t="s">
        <v>100</v>
      </c>
      <c r="D50" s="11" t="s">
        <v>114</v>
      </c>
      <c r="E50" s="62">
        <v>2</v>
      </c>
      <c r="F50" s="62">
        <v>4</v>
      </c>
      <c r="G50" s="62">
        <v>2</v>
      </c>
      <c r="H50" s="62">
        <f t="shared" si="0"/>
        <v>4</v>
      </c>
      <c r="I50" s="62">
        <f t="shared" si="1"/>
        <v>5</v>
      </c>
      <c r="J50" s="44">
        <f>SUM(E50:I50)</f>
        <v>17</v>
      </c>
      <c r="K50" s="3"/>
      <c r="L50" s="3"/>
      <c r="M50" s="3"/>
      <c r="N50" s="3"/>
      <c r="O50" s="3"/>
      <c r="P50" s="3"/>
    </row>
    <row r="51" spans="1:16" ht="14.25" customHeight="1" x14ac:dyDescent="0.25">
      <c r="A51" s="96">
        <v>111</v>
      </c>
      <c r="B51" s="10" t="s">
        <v>115</v>
      </c>
      <c r="C51" s="11" t="s">
        <v>116</v>
      </c>
      <c r="D51" s="11" t="s">
        <v>117</v>
      </c>
      <c r="E51" s="61">
        <v>2</v>
      </c>
      <c r="F51" s="61">
        <v>4</v>
      </c>
      <c r="G51" s="61">
        <v>2</v>
      </c>
      <c r="H51" s="61">
        <f t="shared" si="0"/>
        <v>4</v>
      </c>
      <c r="I51" s="61">
        <f t="shared" si="1"/>
        <v>5</v>
      </c>
      <c r="J51" s="44">
        <f>SUM(E51:I51)</f>
        <v>17</v>
      </c>
      <c r="K51" s="3"/>
      <c r="L51" s="3"/>
      <c r="M51" s="3"/>
      <c r="N51" s="3"/>
      <c r="O51" s="3"/>
      <c r="P51" s="3"/>
    </row>
    <row r="52" spans="1:16" ht="14.25" customHeight="1" x14ac:dyDescent="0.25">
      <c r="A52" s="96">
        <v>112</v>
      </c>
      <c r="B52" s="10" t="s">
        <v>118</v>
      </c>
      <c r="C52" s="11" t="s">
        <v>116</v>
      </c>
      <c r="D52" s="11" t="s">
        <v>119</v>
      </c>
      <c r="E52" s="61">
        <v>2</v>
      </c>
      <c r="F52" s="61">
        <v>4</v>
      </c>
      <c r="G52" s="61">
        <v>2</v>
      </c>
      <c r="H52" s="61">
        <f t="shared" si="0"/>
        <v>4</v>
      </c>
      <c r="I52" s="61">
        <f t="shared" si="1"/>
        <v>5</v>
      </c>
      <c r="J52" s="44">
        <f>SUM(E52:I52)</f>
        <v>17</v>
      </c>
      <c r="K52" s="3"/>
      <c r="L52" s="3"/>
      <c r="M52" s="3"/>
      <c r="N52" s="3"/>
      <c r="O52" s="3"/>
      <c r="P52" s="3"/>
    </row>
    <row r="53" spans="1:16" ht="14.25" customHeight="1" x14ac:dyDescent="0.25">
      <c r="A53" s="96">
        <v>113</v>
      </c>
      <c r="B53" s="10" t="s">
        <v>120</v>
      </c>
      <c r="C53" s="11" t="s">
        <v>116</v>
      </c>
      <c r="D53" s="11" t="s">
        <v>121</v>
      </c>
      <c r="E53" s="61">
        <v>2</v>
      </c>
      <c r="F53" s="61">
        <v>3</v>
      </c>
      <c r="G53" s="61">
        <v>2</v>
      </c>
      <c r="H53" s="61">
        <f t="shared" si="0"/>
        <v>3</v>
      </c>
      <c r="I53" s="61">
        <f t="shared" si="1"/>
        <v>4</v>
      </c>
      <c r="J53" s="44">
        <f>SUM(E53:I53)</f>
        <v>14</v>
      </c>
      <c r="K53" s="3"/>
      <c r="L53" s="3"/>
      <c r="M53" s="3"/>
      <c r="N53" s="3"/>
      <c r="O53" s="3"/>
      <c r="P53" s="3"/>
    </row>
    <row r="54" spans="1:16" ht="14.25" customHeight="1" x14ac:dyDescent="0.25">
      <c r="A54" s="9">
        <v>114</v>
      </c>
      <c r="B54" s="10" t="s">
        <v>122</v>
      </c>
      <c r="C54" s="11" t="s">
        <v>100</v>
      </c>
      <c r="D54" s="11" t="s">
        <v>123</v>
      </c>
      <c r="E54" s="62">
        <v>2</v>
      </c>
      <c r="F54" s="62">
        <v>4</v>
      </c>
      <c r="G54" s="62">
        <v>2</v>
      </c>
      <c r="H54" s="62">
        <f t="shared" si="0"/>
        <v>4</v>
      </c>
      <c r="I54" s="62">
        <f t="shared" si="1"/>
        <v>5</v>
      </c>
      <c r="J54" s="44">
        <f>SUM(E54:I54)</f>
        <v>17</v>
      </c>
      <c r="K54" s="3"/>
      <c r="L54" s="3"/>
      <c r="M54" s="3"/>
      <c r="N54" s="3"/>
      <c r="O54" s="3"/>
      <c r="P54" s="3"/>
    </row>
    <row r="55" spans="1:16" ht="14.25" customHeight="1" x14ac:dyDescent="0.25">
      <c r="A55" s="9">
        <v>115</v>
      </c>
      <c r="B55" s="10" t="s">
        <v>124</v>
      </c>
      <c r="C55" s="11" t="s">
        <v>100</v>
      </c>
      <c r="D55" s="11" t="s">
        <v>125</v>
      </c>
      <c r="E55" s="62">
        <v>3</v>
      </c>
      <c r="F55" s="62">
        <v>4</v>
      </c>
      <c r="G55" s="62">
        <v>6</v>
      </c>
      <c r="H55" s="62">
        <f t="shared" si="0"/>
        <v>4</v>
      </c>
      <c r="I55" s="62">
        <f t="shared" si="1"/>
        <v>5</v>
      </c>
      <c r="J55" s="44">
        <f>SUM(E55:I55)</f>
        <v>22</v>
      </c>
      <c r="K55" s="3"/>
      <c r="L55" s="3"/>
      <c r="M55" s="3"/>
      <c r="N55" s="3"/>
      <c r="O55" s="3"/>
      <c r="P55" s="3"/>
    </row>
    <row r="56" spans="1:16" ht="14.25" customHeight="1" x14ac:dyDescent="0.25">
      <c r="A56" s="9">
        <v>116</v>
      </c>
      <c r="B56" s="10" t="s">
        <v>126</v>
      </c>
      <c r="C56" s="11" t="s">
        <v>100</v>
      </c>
      <c r="D56" s="11" t="s">
        <v>127</v>
      </c>
      <c r="E56" s="62">
        <v>2</v>
      </c>
      <c r="F56" s="62">
        <v>4</v>
      </c>
      <c r="G56" s="62">
        <v>2</v>
      </c>
      <c r="H56" s="62">
        <f t="shared" si="0"/>
        <v>4</v>
      </c>
      <c r="I56" s="62">
        <f t="shared" si="1"/>
        <v>5</v>
      </c>
      <c r="J56" s="44">
        <f>SUM(E56:I56)</f>
        <v>17</v>
      </c>
      <c r="K56" s="3"/>
      <c r="L56" s="3"/>
      <c r="M56" s="3"/>
      <c r="N56" s="3"/>
      <c r="O56" s="3"/>
      <c r="P56" s="3"/>
    </row>
    <row r="57" spans="1:16" ht="14.25" customHeight="1" x14ac:dyDescent="0.25">
      <c r="A57" s="96">
        <v>117</v>
      </c>
      <c r="B57" s="10" t="s">
        <v>128</v>
      </c>
      <c r="C57" s="11" t="s">
        <v>129</v>
      </c>
      <c r="D57" s="11" t="s">
        <v>130</v>
      </c>
      <c r="E57" s="61">
        <v>2</v>
      </c>
      <c r="F57" s="61">
        <v>4</v>
      </c>
      <c r="G57" s="61">
        <v>4</v>
      </c>
      <c r="H57" s="61">
        <f t="shared" si="0"/>
        <v>4</v>
      </c>
      <c r="I57" s="61">
        <v>6</v>
      </c>
      <c r="J57" s="44">
        <f>SUM(E57:I57)</f>
        <v>20</v>
      </c>
      <c r="K57" s="3"/>
      <c r="L57" s="3"/>
      <c r="M57" s="3"/>
      <c r="N57" s="3"/>
      <c r="O57" s="3"/>
      <c r="P57" s="3"/>
    </row>
    <row r="58" spans="1:16" ht="14.25" customHeight="1" x14ac:dyDescent="0.25">
      <c r="A58" s="9">
        <v>118</v>
      </c>
      <c r="B58" s="10" t="s">
        <v>131</v>
      </c>
      <c r="C58" s="11" t="s">
        <v>100</v>
      </c>
      <c r="D58" s="11" t="s">
        <v>132</v>
      </c>
      <c r="E58" s="62">
        <v>2</v>
      </c>
      <c r="F58" s="62">
        <v>4</v>
      </c>
      <c r="G58" s="62">
        <v>2</v>
      </c>
      <c r="H58" s="62">
        <f t="shared" si="0"/>
        <v>4</v>
      </c>
      <c r="I58" s="62">
        <f t="shared" si="1"/>
        <v>5</v>
      </c>
      <c r="J58" s="44">
        <f>SUM(E58:I58)</f>
        <v>17</v>
      </c>
      <c r="K58" s="3"/>
      <c r="L58" s="3"/>
      <c r="M58" s="3"/>
      <c r="N58" s="3"/>
      <c r="O58" s="3"/>
      <c r="P58" s="3"/>
    </row>
    <row r="59" spans="1:16" ht="14.25" customHeight="1" x14ac:dyDescent="0.25">
      <c r="A59" s="96">
        <v>152</v>
      </c>
      <c r="B59" s="10" t="s">
        <v>133</v>
      </c>
      <c r="C59" s="11" t="s">
        <v>134</v>
      </c>
      <c r="D59" s="11" t="s">
        <v>135</v>
      </c>
      <c r="E59" s="61">
        <v>2</v>
      </c>
      <c r="F59" s="61">
        <v>4</v>
      </c>
      <c r="G59" s="61">
        <v>2</v>
      </c>
      <c r="H59" s="61">
        <f t="shared" si="0"/>
        <v>4</v>
      </c>
      <c r="I59" s="61">
        <f t="shared" si="1"/>
        <v>5</v>
      </c>
      <c r="J59" s="44">
        <f>SUM(E59:I59)</f>
        <v>17</v>
      </c>
      <c r="K59" s="3"/>
      <c r="L59" s="3"/>
      <c r="M59" s="3"/>
      <c r="N59" s="3"/>
      <c r="O59" s="3"/>
      <c r="P59" s="3"/>
    </row>
    <row r="60" spans="1:16" ht="14.25" customHeight="1" x14ac:dyDescent="0.25">
      <c r="A60" s="9">
        <v>153</v>
      </c>
      <c r="B60" s="10" t="s">
        <v>136</v>
      </c>
      <c r="C60" s="11" t="s">
        <v>137</v>
      </c>
      <c r="D60" s="11" t="s">
        <v>138</v>
      </c>
      <c r="E60" s="62">
        <v>2</v>
      </c>
      <c r="F60" s="62">
        <v>4</v>
      </c>
      <c r="G60" s="62">
        <v>2</v>
      </c>
      <c r="H60" s="62">
        <f t="shared" si="0"/>
        <v>4</v>
      </c>
      <c r="I60" s="62">
        <f t="shared" si="1"/>
        <v>5</v>
      </c>
      <c r="J60" s="44">
        <f>SUM(E60:I60)</f>
        <v>17</v>
      </c>
      <c r="K60" s="3"/>
      <c r="L60" s="3"/>
      <c r="M60" s="3"/>
      <c r="N60" s="3"/>
      <c r="O60" s="3"/>
      <c r="P60" s="3"/>
    </row>
    <row r="61" spans="1:16" ht="14.25" customHeight="1" x14ac:dyDescent="0.25">
      <c r="A61" s="96">
        <v>154</v>
      </c>
      <c r="B61" s="10" t="s">
        <v>139</v>
      </c>
      <c r="C61" s="11" t="s">
        <v>134</v>
      </c>
      <c r="D61" s="11" t="s">
        <v>140</v>
      </c>
      <c r="E61" s="61">
        <v>3</v>
      </c>
      <c r="F61" s="61">
        <v>4</v>
      </c>
      <c r="G61" s="61">
        <v>2</v>
      </c>
      <c r="H61" s="61">
        <f t="shared" si="0"/>
        <v>4</v>
      </c>
      <c r="I61" s="61">
        <f t="shared" si="1"/>
        <v>5</v>
      </c>
      <c r="J61" s="44">
        <f>SUM(E61:I61)</f>
        <v>18</v>
      </c>
      <c r="K61" s="3"/>
      <c r="L61" s="3"/>
      <c r="M61" s="3"/>
      <c r="N61" s="3"/>
      <c r="O61" s="3"/>
      <c r="P61" s="3"/>
    </row>
    <row r="62" spans="1:16" ht="14.25" customHeight="1" x14ac:dyDescent="0.25">
      <c r="A62" s="96">
        <v>155</v>
      </c>
      <c r="B62" s="10" t="s">
        <v>141</v>
      </c>
      <c r="C62" s="11" t="s">
        <v>142</v>
      </c>
      <c r="D62" s="11" t="s">
        <v>143</v>
      </c>
      <c r="E62" s="62">
        <v>1</v>
      </c>
      <c r="F62" s="62">
        <v>3</v>
      </c>
      <c r="G62" s="62">
        <v>3</v>
      </c>
      <c r="H62" s="62">
        <v>2</v>
      </c>
      <c r="I62" s="62">
        <v>2</v>
      </c>
      <c r="J62" s="44">
        <f>SUM(E62:I62)</f>
        <v>11</v>
      </c>
      <c r="K62" s="3"/>
      <c r="L62" s="3"/>
      <c r="M62" s="3"/>
      <c r="N62" s="3"/>
      <c r="O62" s="3"/>
      <c r="P62" s="3"/>
    </row>
    <row r="63" spans="1:16" ht="14.25" customHeight="1" x14ac:dyDescent="0.25">
      <c r="A63" s="96">
        <v>159</v>
      </c>
      <c r="B63" s="10" t="s">
        <v>144</v>
      </c>
      <c r="C63" s="11" t="s">
        <v>134</v>
      </c>
      <c r="D63" s="11" t="s">
        <v>145</v>
      </c>
      <c r="E63" s="61">
        <v>2</v>
      </c>
      <c r="F63" s="61">
        <v>4</v>
      </c>
      <c r="G63" s="61">
        <v>2</v>
      </c>
      <c r="H63" s="61">
        <f t="shared" si="0"/>
        <v>4</v>
      </c>
      <c r="I63" s="61">
        <f t="shared" si="1"/>
        <v>5</v>
      </c>
      <c r="J63" s="44">
        <f>SUM(E63:I63)</f>
        <v>17</v>
      </c>
      <c r="K63" s="3"/>
      <c r="L63" s="3"/>
      <c r="M63" s="3"/>
      <c r="N63" s="3"/>
      <c r="O63" s="3"/>
      <c r="P63" s="3"/>
    </row>
    <row r="64" spans="1:16" ht="14.25" customHeight="1" x14ac:dyDescent="0.25">
      <c r="A64" s="9">
        <v>160</v>
      </c>
      <c r="B64" s="10" t="s">
        <v>146</v>
      </c>
      <c r="C64" s="11" t="s">
        <v>27</v>
      </c>
      <c r="D64" s="11" t="s">
        <v>147</v>
      </c>
      <c r="E64" s="62">
        <v>2</v>
      </c>
      <c r="F64" s="62">
        <v>4</v>
      </c>
      <c r="G64" s="62">
        <v>2</v>
      </c>
      <c r="H64" s="62">
        <f t="shared" si="0"/>
        <v>4</v>
      </c>
      <c r="I64" s="62">
        <f t="shared" si="1"/>
        <v>5</v>
      </c>
      <c r="J64" s="44">
        <f>SUM(E64:I64)</f>
        <v>17</v>
      </c>
      <c r="K64" s="3"/>
      <c r="L64" s="3"/>
      <c r="M64" s="3"/>
      <c r="N64" s="3"/>
      <c r="O64" s="3"/>
      <c r="P64" s="3"/>
    </row>
    <row r="65" spans="1:16" ht="14.25" customHeight="1" x14ac:dyDescent="0.25">
      <c r="A65" s="96">
        <v>161</v>
      </c>
      <c r="B65" s="10" t="s">
        <v>148</v>
      </c>
      <c r="C65" s="11" t="s">
        <v>142</v>
      </c>
      <c r="D65" s="11" t="s">
        <v>149</v>
      </c>
      <c r="E65" s="62">
        <v>2</v>
      </c>
      <c r="F65" s="62">
        <v>4</v>
      </c>
      <c r="G65" s="62">
        <v>2</v>
      </c>
      <c r="H65" s="62">
        <f t="shared" si="0"/>
        <v>4</v>
      </c>
      <c r="I65" s="62">
        <f t="shared" si="1"/>
        <v>5</v>
      </c>
      <c r="J65" s="44">
        <f>SUM(E65:I65)</f>
        <v>17</v>
      </c>
      <c r="K65" s="3"/>
      <c r="L65" s="3"/>
      <c r="M65" s="3"/>
      <c r="N65" s="3"/>
      <c r="O65" s="3"/>
      <c r="P65" s="3"/>
    </row>
    <row r="66" spans="1:16" ht="14.25" customHeight="1" x14ac:dyDescent="0.25">
      <c r="A66" s="96">
        <v>162</v>
      </c>
      <c r="B66" s="10" t="s">
        <v>150</v>
      </c>
      <c r="C66" s="11" t="s">
        <v>151</v>
      </c>
      <c r="D66" s="11" t="s">
        <v>152</v>
      </c>
      <c r="E66" s="62">
        <v>2</v>
      </c>
      <c r="F66" s="62">
        <v>4</v>
      </c>
      <c r="G66" s="62">
        <v>2</v>
      </c>
      <c r="H66" s="62">
        <f t="shared" si="0"/>
        <v>4</v>
      </c>
      <c r="I66" s="62">
        <f t="shared" si="1"/>
        <v>5</v>
      </c>
      <c r="J66" s="44">
        <f>SUM(E66:I66)</f>
        <v>17</v>
      </c>
      <c r="K66" s="3"/>
      <c r="L66" s="3"/>
      <c r="M66" s="3"/>
      <c r="N66" s="3"/>
      <c r="O66" s="3"/>
      <c r="P66" s="3"/>
    </row>
    <row r="67" spans="1:16" ht="14.25" hidden="1" customHeight="1" x14ac:dyDescent="0.25">
      <c r="A67" s="9">
        <v>500</v>
      </c>
      <c r="B67" s="29" t="s">
        <v>153</v>
      </c>
      <c r="C67" s="30" t="s">
        <v>154</v>
      </c>
      <c r="D67" s="30" t="s">
        <v>155</v>
      </c>
      <c r="E67" s="60">
        <v>0</v>
      </c>
      <c r="F67" s="60">
        <v>0</v>
      </c>
      <c r="G67" s="60">
        <v>0</v>
      </c>
      <c r="H67" s="60">
        <f t="shared" si="0"/>
        <v>0</v>
      </c>
      <c r="I67" s="60"/>
      <c r="J67" s="44">
        <f>SUM(E67:I67)</f>
        <v>0</v>
      </c>
      <c r="K67" s="3"/>
      <c r="L67" s="3"/>
      <c r="M67" s="3"/>
      <c r="N67" s="3"/>
      <c r="O67" s="3"/>
      <c r="P67" s="3"/>
    </row>
    <row r="68" spans="1:16" ht="14.25" hidden="1" customHeight="1" x14ac:dyDescent="0.25">
      <c r="A68" s="9">
        <v>505</v>
      </c>
      <c r="B68" s="29" t="s">
        <v>156</v>
      </c>
      <c r="C68" s="30" t="s">
        <v>154</v>
      </c>
      <c r="D68" s="30" t="s">
        <v>157</v>
      </c>
      <c r="E68" s="60">
        <v>0</v>
      </c>
      <c r="F68" s="60">
        <v>0</v>
      </c>
      <c r="G68" s="60">
        <v>0</v>
      </c>
      <c r="H68" s="60">
        <f t="shared" si="0"/>
        <v>0</v>
      </c>
      <c r="I68" s="60"/>
      <c r="J68" s="44">
        <f>SUM(E68:I68)</f>
        <v>0</v>
      </c>
      <c r="K68" s="3"/>
      <c r="L68" s="3"/>
      <c r="M68" s="3"/>
      <c r="N68" s="3"/>
      <c r="O68" s="3"/>
      <c r="P68" s="3"/>
    </row>
    <row r="69" spans="1:16" ht="14.25" hidden="1" customHeight="1" x14ac:dyDescent="0.25">
      <c r="A69" s="9">
        <v>506</v>
      </c>
      <c r="B69" s="29" t="s">
        <v>158</v>
      </c>
      <c r="C69" s="30" t="s">
        <v>154</v>
      </c>
      <c r="D69" s="30" t="s">
        <v>159</v>
      </c>
      <c r="E69" s="60">
        <v>0</v>
      </c>
      <c r="F69" s="60">
        <v>0</v>
      </c>
      <c r="G69" s="60">
        <v>0</v>
      </c>
      <c r="H69" s="60">
        <f t="shared" si="0"/>
        <v>0</v>
      </c>
      <c r="I69" s="60"/>
      <c r="J69" s="44">
        <f>SUM(E69:I69)</f>
        <v>0</v>
      </c>
      <c r="K69" s="3"/>
      <c r="L69" s="3"/>
      <c r="M69" s="3"/>
      <c r="N69" s="3"/>
      <c r="O69" s="3"/>
      <c r="P69" s="3"/>
    </row>
    <row r="70" spans="1:16" ht="14.25" hidden="1" customHeight="1" x14ac:dyDescent="0.25">
      <c r="A70" s="9">
        <v>507</v>
      </c>
      <c r="B70" s="21" t="s">
        <v>160</v>
      </c>
      <c r="C70" s="28" t="s">
        <v>154</v>
      </c>
      <c r="D70" s="28" t="s">
        <v>161</v>
      </c>
      <c r="E70" s="60">
        <v>0</v>
      </c>
      <c r="F70" s="60">
        <v>0</v>
      </c>
      <c r="G70" s="60">
        <v>0</v>
      </c>
      <c r="H70" s="60">
        <f t="shared" ref="H70:H81" si="3">F70</f>
        <v>0</v>
      </c>
      <c r="I70" s="60"/>
      <c r="J70" s="44">
        <f>SUM(E70:I70)</f>
        <v>0</v>
      </c>
      <c r="K70" s="3"/>
      <c r="L70" s="3"/>
      <c r="M70" s="3"/>
      <c r="N70" s="3"/>
      <c r="O70" s="3"/>
      <c r="P70" s="3"/>
    </row>
    <row r="71" spans="1:16" ht="14.25" hidden="1" customHeight="1" x14ac:dyDescent="0.25">
      <c r="A71" s="9">
        <v>508</v>
      </c>
      <c r="B71" s="21" t="s">
        <v>162</v>
      </c>
      <c r="C71" s="28" t="s">
        <v>154</v>
      </c>
      <c r="D71" s="28" t="s">
        <v>163</v>
      </c>
      <c r="E71" s="60">
        <v>0</v>
      </c>
      <c r="F71" s="60">
        <v>0</v>
      </c>
      <c r="G71" s="60">
        <v>0</v>
      </c>
      <c r="H71" s="60">
        <f t="shared" si="3"/>
        <v>0</v>
      </c>
      <c r="I71" s="60"/>
      <c r="J71" s="44">
        <f>SUM(E71:I71)</f>
        <v>0</v>
      </c>
      <c r="K71" s="3"/>
      <c r="L71" s="3"/>
      <c r="M71" s="3"/>
      <c r="N71" s="3"/>
      <c r="O71" s="3"/>
      <c r="P71" s="3"/>
    </row>
    <row r="72" spans="1:16" ht="14.25" customHeight="1" x14ac:dyDescent="0.25">
      <c r="A72" s="9">
        <v>30</v>
      </c>
      <c r="B72" s="10" t="s">
        <v>164</v>
      </c>
      <c r="C72" s="11" t="s">
        <v>165</v>
      </c>
      <c r="D72" s="11" t="s">
        <v>166</v>
      </c>
      <c r="E72" s="62">
        <v>2</v>
      </c>
      <c r="F72" s="62">
        <v>4</v>
      </c>
      <c r="G72" s="62">
        <v>2</v>
      </c>
      <c r="H72" s="62">
        <f t="shared" si="3"/>
        <v>4</v>
      </c>
      <c r="I72" s="62">
        <f t="shared" ref="I72:I80" si="4">F72+1</f>
        <v>5</v>
      </c>
      <c r="J72" s="44">
        <f>SUM(E72:I72)</f>
        <v>17</v>
      </c>
      <c r="K72" s="3"/>
      <c r="L72" s="3"/>
      <c r="M72" s="3"/>
      <c r="N72" s="3"/>
      <c r="O72" s="3"/>
      <c r="P72" s="3"/>
    </row>
    <row r="73" spans="1:16" ht="14.25" customHeight="1" x14ac:dyDescent="0.25">
      <c r="A73" s="96">
        <v>119</v>
      </c>
      <c r="B73" s="10" t="s">
        <v>167</v>
      </c>
      <c r="C73" s="11" t="s">
        <v>97</v>
      </c>
      <c r="D73" s="11" t="s">
        <v>168</v>
      </c>
      <c r="E73" s="61">
        <v>3</v>
      </c>
      <c r="F73" s="61">
        <v>5</v>
      </c>
      <c r="G73" s="61">
        <v>3</v>
      </c>
      <c r="H73" s="61">
        <v>6</v>
      </c>
      <c r="I73" s="61">
        <f t="shared" si="4"/>
        <v>6</v>
      </c>
      <c r="J73" s="44">
        <f>SUM(E73:I73)</f>
        <v>23</v>
      </c>
      <c r="K73" s="3"/>
      <c r="L73" s="3"/>
      <c r="M73" s="3"/>
      <c r="N73" s="3"/>
      <c r="O73" s="3"/>
      <c r="P73" s="3"/>
    </row>
    <row r="74" spans="1:16" ht="14.25" customHeight="1" x14ac:dyDescent="0.25">
      <c r="A74" s="9">
        <v>163</v>
      </c>
      <c r="B74" s="88" t="s">
        <v>169</v>
      </c>
      <c r="C74" s="89" t="s">
        <v>170</v>
      </c>
      <c r="D74" s="89" t="s">
        <v>170</v>
      </c>
      <c r="E74" s="61">
        <v>3</v>
      </c>
      <c r="F74" s="61">
        <v>2</v>
      </c>
      <c r="G74" s="61">
        <v>3</v>
      </c>
      <c r="H74" s="61">
        <f t="shared" si="3"/>
        <v>2</v>
      </c>
      <c r="I74" s="61">
        <f t="shared" si="4"/>
        <v>3</v>
      </c>
      <c r="J74" s="44">
        <f>SUM(E74:I74)</f>
        <v>13</v>
      </c>
      <c r="K74" s="3"/>
      <c r="L74" s="3"/>
      <c r="M74" s="3"/>
      <c r="N74" s="3"/>
      <c r="O74" s="3"/>
      <c r="P74" s="3"/>
    </row>
    <row r="75" spans="1:16" ht="14.25" customHeight="1" x14ac:dyDescent="0.25">
      <c r="A75" s="34">
        <v>31</v>
      </c>
      <c r="B75" s="90" t="s">
        <v>171</v>
      </c>
      <c r="C75" s="92" t="s">
        <v>187</v>
      </c>
      <c r="D75" s="91"/>
      <c r="E75" s="61">
        <v>2</v>
      </c>
      <c r="F75" s="61">
        <v>2</v>
      </c>
      <c r="G75" s="61">
        <v>3</v>
      </c>
      <c r="H75" s="61">
        <f t="shared" si="3"/>
        <v>2</v>
      </c>
      <c r="I75" s="61">
        <f t="shared" si="4"/>
        <v>3</v>
      </c>
      <c r="J75" s="44">
        <f>SUM(E75:I75)</f>
        <v>12</v>
      </c>
      <c r="K75" s="3"/>
      <c r="L75" s="3"/>
      <c r="M75" s="3"/>
      <c r="N75" s="3"/>
      <c r="O75" s="3"/>
      <c r="P75" s="3"/>
    </row>
    <row r="76" spans="1:16" ht="14.25" customHeight="1" x14ac:dyDescent="0.25">
      <c r="A76" s="34">
        <v>32</v>
      </c>
      <c r="B76" s="90" t="s">
        <v>172</v>
      </c>
      <c r="C76" s="93" t="s">
        <v>188</v>
      </c>
      <c r="D76" s="90"/>
      <c r="E76" s="62">
        <v>2</v>
      </c>
      <c r="F76" s="62">
        <v>4</v>
      </c>
      <c r="G76" s="62">
        <v>2</v>
      </c>
      <c r="H76" s="62">
        <f t="shared" si="3"/>
        <v>4</v>
      </c>
      <c r="I76" s="62">
        <f t="shared" si="4"/>
        <v>5</v>
      </c>
      <c r="J76" s="44">
        <f>SUM(E76:I76)</f>
        <v>17</v>
      </c>
      <c r="K76" s="3"/>
      <c r="L76" s="3"/>
      <c r="M76" s="3"/>
      <c r="N76" s="3"/>
      <c r="O76" s="3"/>
      <c r="P76" s="3"/>
    </row>
    <row r="77" spans="1:16" ht="14.25" customHeight="1" x14ac:dyDescent="0.25">
      <c r="A77" s="34">
        <v>33</v>
      </c>
      <c r="B77" s="90" t="s">
        <v>174</v>
      </c>
      <c r="C77" s="93" t="s">
        <v>188</v>
      </c>
      <c r="D77" s="90"/>
      <c r="E77" s="62">
        <v>2</v>
      </c>
      <c r="F77" s="62">
        <v>4</v>
      </c>
      <c r="G77" s="62">
        <v>2</v>
      </c>
      <c r="H77" s="62">
        <f t="shared" si="3"/>
        <v>4</v>
      </c>
      <c r="I77" s="62">
        <f t="shared" si="4"/>
        <v>5</v>
      </c>
      <c r="J77" s="44">
        <f>SUM(E77:I77)</f>
        <v>17</v>
      </c>
      <c r="K77" s="3"/>
      <c r="L77" s="3"/>
      <c r="M77" s="3"/>
      <c r="N77" s="3"/>
      <c r="O77" s="3"/>
      <c r="P77" s="3"/>
    </row>
    <row r="78" spans="1:16" ht="14.25" customHeight="1" x14ac:dyDescent="0.25">
      <c r="A78" s="34">
        <v>34</v>
      </c>
      <c r="B78" s="90" t="s">
        <v>175</v>
      </c>
      <c r="C78" s="93" t="s">
        <v>188</v>
      </c>
      <c r="D78" s="90"/>
      <c r="E78" s="62">
        <v>2</v>
      </c>
      <c r="F78" s="62">
        <v>4</v>
      </c>
      <c r="G78" s="62">
        <v>2</v>
      </c>
      <c r="H78" s="62">
        <f t="shared" si="3"/>
        <v>4</v>
      </c>
      <c r="I78" s="62">
        <f t="shared" si="4"/>
        <v>5</v>
      </c>
      <c r="J78" s="44">
        <f>SUM(E78:I78)</f>
        <v>17</v>
      </c>
      <c r="K78" s="3"/>
      <c r="L78" s="3"/>
      <c r="M78" s="3"/>
      <c r="N78" s="3"/>
      <c r="O78" s="3"/>
      <c r="P78" s="3"/>
    </row>
    <row r="79" spans="1:16" ht="14.25" customHeight="1" x14ac:dyDescent="0.25">
      <c r="A79" s="34">
        <v>35</v>
      </c>
      <c r="B79" s="90" t="s">
        <v>181</v>
      </c>
      <c r="C79" s="93" t="s">
        <v>188</v>
      </c>
      <c r="D79" s="90"/>
      <c r="E79" s="62">
        <v>2</v>
      </c>
      <c r="F79" s="62">
        <v>4</v>
      </c>
      <c r="G79" s="62">
        <v>2</v>
      </c>
      <c r="H79" s="62">
        <f t="shared" si="3"/>
        <v>4</v>
      </c>
      <c r="I79" s="62">
        <f t="shared" si="4"/>
        <v>5</v>
      </c>
      <c r="J79" s="44">
        <f>SUM(E79:I79)</f>
        <v>17</v>
      </c>
      <c r="K79" s="3"/>
      <c r="L79" s="3"/>
      <c r="M79" s="3"/>
      <c r="N79" s="3"/>
      <c r="O79" s="3"/>
      <c r="P79" s="3"/>
    </row>
    <row r="80" spans="1:16" ht="14.25" customHeight="1" x14ac:dyDescent="0.25">
      <c r="A80" s="34">
        <v>36</v>
      </c>
      <c r="B80" s="90" t="s">
        <v>182</v>
      </c>
      <c r="C80" s="93" t="s">
        <v>188</v>
      </c>
      <c r="D80" s="90"/>
      <c r="E80" s="62">
        <v>2</v>
      </c>
      <c r="F80" s="62">
        <v>4</v>
      </c>
      <c r="G80" s="62">
        <v>2</v>
      </c>
      <c r="H80" s="62">
        <f t="shared" si="3"/>
        <v>4</v>
      </c>
      <c r="I80" s="62">
        <f t="shared" si="4"/>
        <v>5</v>
      </c>
      <c r="J80" s="44">
        <f>SUM(E80:I80)</f>
        <v>17</v>
      </c>
      <c r="K80" s="3"/>
      <c r="L80" s="3"/>
      <c r="M80" s="3"/>
      <c r="N80" s="3"/>
      <c r="O80" s="3"/>
      <c r="P80" s="3"/>
    </row>
    <row r="81" spans="1:17" ht="14.25" customHeight="1" x14ac:dyDescent="0.25">
      <c r="A81" s="63">
        <v>37</v>
      </c>
      <c r="B81" s="90" t="s">
        <v>183</v>
      </c>
      <c r="C81" s="93" t="s">
        <v>188</v>
      </c>
      <c r="D81" s="90"/>
      <c r="E81" s="64">
        <v>0</v>
      </c>
      <c r="F81" s="64">
        <v>0</v>
      </c>
      <c r="G81" s="64">
        <v>0</v>
      </c>
      <c r="H81" s="64">
        <f t="shared" si="3"/>
        <v>0</v>
      </c>
      <c r="I81" s="64">
        <v>5</v>
      </c>
      <c r="J81" s="59">
        <f>SUM(E81:I81)</f>
        <v>5</v>
      </c>
      <c r="K81" s="3"/>
      <c r="L81" s="3"/>
      <c r="M81" s="3"/>
      <c r="N81" s="3"/>
      <c r="O81" s="3"/>
      <c r="P81" s="3"/>
    </row>
    <row r="82" spans="1:17" ht="14.25" customHeight="1" x14ac:dyDescent="0.25">
      <c r="A82" s="105">
        <f>COUNT(A5:A81)</f>
        <v>77</v>
      </c>
      <c r="B82" s="106"/>
      <c r="C82" s="106"/>
      <c r="D82" s="67" t="s">
        <v>173</v>
      </c>
      <c r="E82" s="68">
        <f>SUM(E5:E81)</f>
        <v>152</v>
      </c>
      <c r="F82" s="68">
        <f t="shared" ref="F82:I82" si="5">SUM(F5:F81)</f>
        <v>243</v>
      </c>
      <c r="G82" s="68">
        <f t="shared" si="5"/>
        <v>180</v>
      </c>
      <c r="H82" s="68">
        <f>SUM(H5:H81)</f>
        <v>245</v>
      </c>
      <c r="I82" s="68">
        <f t="shared" si="5"/>
        <v>323</v>
      </c>
      <c r="J82" s="107">
        <f>SUM(J5:J81)</f>
        <v>1143</v>
      </c>
      <c r="K82" s="2"/>
      <c r="L82" s="3"/>
      <c r="M82" s="3"/>
      <c r="N82" s="3"/>
      <c r="O82" s="3"/>
      <c r="P82" s="3"/>
    </row>
    <row r="83" spans="1:17" ht="14.25" customHeight="1" x14ac:dyDescent="0.25">
      <c r="A83" s="69"/>
      <c r="B83" s="69"/>
      <c r="C83" s="71"/>
      <c r="D83" s="80"/>
      <c r="E83" s="70">
        <f t="shared" ref="E83:F83" si="6">E82*E4</f>
        <v>0</v>
      </c>
      <c r="F83" s="70">
        <f t="shared" si="6"/>
        <v>0</v>
      </c>
      <c r="G83" s="70">
        <f>G82*G4</f>
        <v>0</v>
      </c>
      <c r="H83" s="70">
        <f>H82*H4</f>
        <v>0</v>
      </c>
      <c r="I83" s="70">
        <f t="shared" ref="I83" si="7">I82*I4</f>
        <v>0</v>
      </c>
      <c r="J83" s="107"/>
      <c r="K83" s="2"/>
      <c r="L83" s="3"/>
      <c r="M83" s="3"/>
      <c r="N83" s="3"/>
      <c r="O83" s="3"/>
      <c r="P83" s="3"/>
    </row>
    <row r="84" spans="1:17" ht="14.25" customHeight="1" x14ac:dyDescent="0.25">
      <c r="A84" s="65"/>
      <c r="B84" s="66"/>
      <c r="C84" s="72"/>
      <c r="D84" s="72"/>
      <c r="E84" s="52"/>
      <c r="F84" s="52"/>
      <c r="G84" s="54"/>
      <c r="H84" s="54"/>
      <c r="I84" s="54"/>
      <c r="J84" s="52"/>
      <c r="K84" s="50"/>
      <c r="L84" s="50"/>
      <c r="M84" s="50"/>
      <c r="N84" s="50"/>
      <c r="O84" s="50"/>
      <c r="P84" s="3"/>
    </row>
    <row r="85" spans="1:17" ht="14.25" customHeight="1" x14ac:dyDescent="0.25">
      <c r="A85" s="53"/>
      <c r="B85" s="53"/>
      <c r="C85" s="72"/>
      <c r="D85" s="72"/>
      <c r="E85" s="52"/>
      <c r="F85" s="52"/>
      <c r="G85" s="54"/>
      <c r="H85" s="54"/>
      <c r="I85" s="54"/>
      <c r="J85" s="52"/>
      <c r="K85" s="51"/>
      <c r="L85" s="51"/>
      <c r="M85" s="51"/>
      <c r="N85" s="51"/>
      <c r="O85" s="51"/>
      <c r="P85" s="2"/>
    </row>
    <row r="86" spans="1:17" ht="14.25" customHeight="1" x14ac:dyDescent="0.25">
      <c r="A86" s="53"/>
      <c r="B86" s="53"/>
      <c r="C86" s="72"/>
      <c r="D86" s="72"/>
      <c r="E86" s="57"/>
      <c r="F86" s="57"/>
      <c r="G86" s="54"/>
      <c r="H86" s="54"/>
      <c r="I86" s="54"/>
      <c r="J86" s="52"/>
      <c r="K86" s="52"/>
      <c r="L86" s="52"/>
      <c r="M86" s="52"/>
      <c r="N86" s="52"/>
      <c r="O86" s="52"/>
      <c r="P86" s="55"/>
      <c r="Q86" s="56"/>
    </row>
    <row r="87" spans="1:17" ht="14.25" customHeight="1" x14ac:dyDescent="0.25">
      <c r="A87" s="53"/>
      <c r="B87" s="53"/>
      <c r="C87" s="72"/>
      <c r="D87" s="72"/>
      <c r="E87" s="52"/>
      <c r="F87" s="52"/>
      <c r="G87" s="54"/>
      <c r="H87" s="54"/>
      <c r="I87" s="54"/>
      <c r="J87" s="52"/>
      <c r="K87" s="52"/>
      <c r="L87" s="52"/>
      <c r="M87" s="52"/>
      <c r="N87" s="52"/>
      <c r="O87" s="52"/>
      <c r="P87" s="55"/>
      <c r="Q87" s="56"/>
    </row>
    <row r="88" spans="1:17" ht="14.25" customHeight="1" x14ac:dyDescent="0.25">
      <c r="A88" s="53"/>
      <c r="B88" s="53"/>
      <c r="C88" s="72"/>
      <c r="D88" s="72"/>
      <c r="E88" s="52"/>
      <c r="F88" s="52"/>
      <c r="G88" s="54"/>
      <c r="H88" s="54"/>
      <c r="I88" s="54"/>
      <c r="J88" s="52"/>
      <c r="K88" s="52"/>
      <c r="L88" s="52"/>
      <c r="M88" s="52"/>
      <c r="N88" s="52"/>
      <c r="O88" s="52"/>
      <c r="P88" s="55"/>
      <c r="Q88" s="56"/>
    </row>
    <row r="89" spans="1:17" ht="14.25" customHeight="1" x14ac:dyDescent="0.25">
      <c r="A89" s="53"/>
      <c r="B89" s="53"/>
      <c r="C89" s="73"/>
      <c r="D89" s="73"/>
      <c r="E89" s="52"/>
      <c r="F89" s="52"/>
      <c r="G89" s="54"/>
      <c r="H89" s="54"/>
      <c r="I89" s="54"/>
      <c r="J89" s="52"/>
      <c r="K89" s="52"/>
      <c r="L89" s="52"/>
      <c r="M89" s="52"/>
      <c r="N89" s="52"/>
      <c r="O89" s="52"/>
      <c r="P89" s="55"/>
      <c r="Q89" s="56"/>
    </row>
    <row r="90" spans="1:17" ht="14.25" customHeight="1" x14ac:dyDescent="0.25">
      <c r="A90" s="53"/>
      <c r="B90" s="52"/>
      <c r="C90" s="73"/>
      <c r="D90" s="73"/>
      <c r="E90" s="52"/>
      <c r="F90" s="52"/>
      <c r="G90" s="54"/>
      <c r="H90" s="54"/>
      <c r="I90" s="54"/>
      <c r="J90" s="52"/>
      <c r="K90" s="52"/>
      <c r="L90" s="52"/>
      <c r="M90" s="52"/>
      <c r="N90" s="52"/>
      <c r="O90" s="52"/>
      <c r="P90" s="55"/>
      <c r="Q90" s="56"/>
    </row>
    <row r="91" spans="1:17" ht="14.25" customHeight="1" x14ac:dyDescent="0.25">
      <c r="A91" s="53"/>
      <c r="B91" s="52"/>
      <c r="C91" s="73"/>
      <c r="D91" s="79"/>
      <c r="E91" s="52"/>
      <c r="F91" s="52"/>
      <c r="G91" s="54"/>
      <c r="H91" s="54"/>
      <c r="I91" s="54"/>
      <c r="J91" s="52"/>
      <c r="K91" s="52"/>
      <c r="L91" s="52"/>
      <c r="M91" s="52"/>
      <c r="N91" s="52"/>
      <c r="O91" s="52"/>
      <c r="P91" s="55"/>
      <c r="Q91" s="56"/>
    </row>
    <row r="92" spans="1:17" ht="14.25" customHeight="1" x14ac:dyDescent="0.25">
      <c r="A92" s="53"/>
      <c r="B92" s="52"/>
      <c r="C92" s="74"/>
      <c r="D92" s="79"/>
      <c r="E92" s="52"/>
      <c r="F92" s="52"/>
      <c r="G92" s="54"/>
      <c r="H92" s="54"/>
      <c r="I92" s="54"/>
      <c r="J92" s="52"/>
      <c r="K92" s="52"/>
      <c r="L92" s="52"/>
      <c r="M92" s="52"/>
      <c r="N92" s="52"/>
      <c r="O92" s="52"/>
      <c r="P92" s="55"/>
      <c r="Q92" s="56"/>
    </row>
    <row r="93" spans="1:17" ht="14.25" customHeight="1" x14ac:dyDescent="0.25">
      <c r="A93" s="53"/>
      <c r="B93" s="52"/>
      <c r="C93" s="75"/>
      <c r="D93" s="79"/>
      <c r="E93" s="52"/>
      <c r="F93" s="52"/>
      <c r="G93" s="54"/>
      <c r="H93" s="54"/>
      <c r="I93" s="54"/>
      <c r="J93" s="52"/>
      <c r="K93" s="52"/>
      <c r="L93" s="52"/>
      <c r="M93" s="52"/>
      <c r="N93" s="52"/>
      <c r="O93" s="52"/>
      <c r="P93" s="55"/>
      <c r="Q93" s="56"/>
    </row>
    <row r="94" spans="1:17" ht="14.25" customHeight="1" x14ac:dyDescent="0.25">
      <c r="A94" s="57"/>
      <c r="B94" s="52"/>
      <c r="C94" s="73"/>
      <c r="D94" s="73"/>
      <c r="E94" s="57"/>
      <c r="F94" s="57"/>
      <c r="G94" s="54"/>
      <c r="H94" s="54"/>
      <c r="I94" s="54"/>
      <c r="J94" s="57"/>
      <c r="K94" s="57"/>
      <c r="L94" s="57"/>
      <c r="M94" s="57"/>
      <c r="N94" s="57"/>
      <c r="O94" s="57"/>
      <c r="P94" s="57"/>
      <c r="Q94" s="56"/>
    </row>
    <row r="95" spans="1:17" ht="14.25" customHeight="1" x14ac:dyDescent="0.25">
      <c r="A95" s="57"/>
      <c r="B95" s="52"/>
      <c r="C95" s="73"/>
      <c r="D95" s="73"/>
      <c r="E95" s="57"/>
      <c r="F95" s="57"/>
      <c r="G95" s="54"/>
      <c r="H95" s="54"/>
      <c r="I95" s="54"/>
      <c r="J95" s="57"/>
      <c r="K95" s="57"/>
      <c r="L95" s="57"/>
      <c r="M95" s="57"/>
      <c r="N95" s="57"/>
      <c r="O95" s="57"/>
      <c r="P95" s="57"/>
      <c r="Q95" s="56"/>
    </row>
    <row r="96" spans="1:17" ht="14.25" customHeight="1" x14ac:dyDescent="0.25">
      <c r="A96" s="57"/>
      <c r="B96" s="52"/>
      <c r="C96" s="73"/>
      <c r="D96" s="73"/>
      <c r="E96" s="57"/>
      <c r="F96" s="57"/>
      <c r="G96" s="54"/>
      <c r="H96" s="54"/>
      <c r="I96" s="54"/>
      <c r="J96" s="57"/>
      <c r="K96" s="57"/>
      <c r="L96" s="57"/>
      <c r="M96" s="57"/>
      <c r="N96" s="57"/>
      <c r="O96" s="57"/>
      <c r="P96" s="57"/>
      <c r="Q96" s="56"/>
    </row>
    <row r="97" spans="1:17" ht="14.25" customHeight="1" x14ac:dyDescent="0.25">
      <c r="A97" s="57"/>
      <c r="B97" s="52"/>
      <c r="C97" s="73"/>
      <c r="D97" s="73"/>
      <c r="E97" s="57"/>
      <c r="F97" s="57"/>
      <c r="G97" s="54"/>
      <c r="H97" s="54"/>
      <c r="I97" s="54"/>
      <c r="J97" s="57"/>
      <c r="K97" s="57"/>
      <c r="L97" s="57"/>
      <c r="M97" s="57"/>
      <c r="N97" s="57"/>
      <c r="O97" s="57"/>
      <c r="P97" s="57"/>
      <c r="Q97" s="56"/>
    </row>
    <row r="98" spans="1:17" ht="14.25" customHeight="1" x14ac:dyDescent="0.25">
      <c r="A98" s="57"/>
      <c r="B98" s="57"/>
      <c r="C98" s="76"/>
      <c r="D98" s="76"/>
      <c r="E98" s="57"/>
      <c r="F98" s="57"/>
      <c r="G98" s="54"/>
      <c r="H98" s="54"/>
      <c r="I98" s="54"/>
      <c r="J98" s="57"/>
      <c r="K98" s="57"/>
      <c r="L98" s="57"/>
      <c r="M98" s="57"/>
      <c r="N98" s="57"/>
      <c r="O98" s="57"/>
      <c r="P98" s="57"/>
      <c r="Q98" s="56"/>
    </row>
    <row r="99" spans="1:17" ht="14.25" customHeight="1" x14ac:dyDescent="0.25">
      <c r="A99" s="56"/>
      <c r="B99" s="56"/>
      <c r="C99" s="77"/>
      <c r="D99" s="77"/>
      <c r="E99" s="56"/>
      <c r="F99" s="56"/>
      <c r="G99" s="58"/>
      <c r="H99" s="58"/>
      <c r="I99" s="58"/>
      <c r="J99" s="56"/>
      <c r="K99" s="56"/>
      <c r="L99" s="56"/>
      <c r="M99" s="56"/>
      <c r="N99" s="56"/>
      <c r="O99" s="56"/>
      <c r="P99" s="56"/>
      <c r="Q99" s="56"/>
    </row>
    <row r="100" spans="1:17" ht="14.25" customHeight="1" x14ac:dyDescent="0.25">
      <c r="A100" s="56"/>
      <c r="B100" s="56"/>
      <c r="C100" s="77"/>
      <c r="D100" s="77"/>
      <c r="E100" s="56"/>
      <c r="F100" s="56"/>
      <c r="G100" s="58"/>
      <c r="H100" s="58"/>
      <c r="I100" s="58"/>
      <c r="J100" s="56"/>
      <c r="K100" s="56"/>
      <c r="L100" s="56"/>
      <c r="M100" s="56"/>
      <c r="N100" s="56"/>
      <c r="O100" s="56"/>
      <c r="P100" s="56"/>
      <c r="Q100" s="56"/>
    </row>
    <row r="101" spans="1:17" ht="14.25" customHeight="1" x14ac:dyDescent="0.25">
      <c r="A101" s="56"/>
      <c r="B101" s="56"/>
      <c r="C101" s="77"/>
      <c r="D101" s="77"/>
      <c r="E101" s="56"/>
      <c r="F101" s="56"/>
      <c r="G101" s="58"/>
      <c r="H101" s="58"/>
      <c r="I101" s="58"/>
      <c r="J101" s="56"/>
      <c r="K101" s="56"/>
      <c r="L101" s="56"/>
      <c r="M101" s="56"/>
      <c r="N101" s="56"/>
      <c r="O101" s="56"/>
      <c r="P101" s="56"/>
      <c r="Q101" s="56"/>
    </row>
  </sheetData>
  <mergeCells count="12">
    <mergeCell ref="A82:C82"/>
    <mergeCell ref="J82:J83"/>
    <mergeCell ref="A1:D2"/>
    <mergeCell ref="A3:A4"/>
    <mergeCell ref="B3:B4"/>
    <mergeCell ref="C3:C4"/>
    <mergeCell ref="D3:D4"/>
    <mergeCell ref="J1:J4"/>
    <mergeCell ref="E2:I2"/>
    <mergeCell ref="E1:F1"/>
    <mergeCell ref="M23:O23"/>
    <mergeCell ref="M16:O16"/>
  </mergeCells>
  <phoneticPr fontId="27" type="noConversion"/>
  <conditionalFormatting sqref="E5:I81">
    <cfRule type="cellIs" dxfId="1" priority="2" stopIfTrue="1" operator="equal">
      <formula>0</formula>
    </cfRule>
  </conditionalFormatting>
  <pageMargins left="0.25" right="0.25" top="0.75" bottom="0.75" header="0.3" footer="0.3"/>
  <pageSetup scale="36" fitToHeight="0" orientation="portrait" horizontalDpi="4294967295" verticalDpi="4294967295" r:id="rId1"/>
  <headerFooter>
    <oddFooter>&amp;C&amp;"Helvetica Neue,Regular"&amp;12&amp;K000000&amp;P</oddFooter>
  </headerFooter>
  <ignoredErrors>
    <ignoredError sqref="E82 I82 F82:H82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43BE5D-7BE1-4C0A-98A4-ACD1EEA43784}">
  <dimension ref="A1:IY9"/>
  <sheetViews>
    <sheetView topLeftCell="C1" workbookViewId="0">
      <selection activeCell="I17" sqref="I17"/>
    </sheetView>
  </sheetViews>
  <sheetFormatPr baseColWidth="10" defaultRowHeight="15" x14ac:dyDescent="0.25"/>
  <cols>
    <col min="1" max="1" width="3.5703125" bestFit="1" customWidth="1"/>
    <col min="2" max="2" width="17.42578125" bestFit="1" customWidth="1"/>
    <col min="3" max="3" width="4.85546875" bestFit="1" customWidth="1"/>
    <col min="4" max="4" width="21.42578125" bestFit="1" customWidth="1"/>
    <col min="5" max="7" width="11.42578125" customWidth="1"/>
    <col min="9" max="10" width="11.42578125" customWidth="1"/>
    <col min="16" max="18" width="11.42578125" customWidth="1"/>
    <col min="20" max="20" width="11.42578125" customWidth="1"/>
  </cols>
  <sheetData>
    <row r="1" spans="1:259" x14ac:dyDescent="0.25">
      <c r="A1" s="120" t="s">
        <v>179</v>
      </c>
      <c r="B1" s="109"/>
      <c r="C1" s="109"/>
      <c r="D1" s="110"/>
      <c r="E1" s="122"/>
      <c r="F1" s="123"/>
      <c r="G1" s="123"/>
      <c r="H1" s="123"/>
      <c r="I1" s="123"/>
      <c r="J1" s="123"/>
      <c r="K1" s="124"/>
      <c r="L1" s="124"/>
      <c r="M1" s="124"/>
      <c r="N1" s="124"/>
      <c r="O1" s="124"/>
      <c r="P1" s="125"/>
      <c r="Q1" s="125"/>
      <c r="R1" s="125"/>
      <c r="S1" s="36"/>
      <c r="T1" s="39"/>
      <c r="U1" s="39"/>
      <c r="V1" s="115" t="s">
        <v>0</v>
      </c>
      <c r="W1" s="102" t="s">
        <v>1</v>
      </c>
      <c r="X1" s="118" t="s">
        <v>2</v>
      </c>
    </row>
    <row r="2" spans="1:259" x14ac:dyDescent="0.25">
      <c r="A2" s="111"/>
      <c r="B2" s="112"/>
      <c r="C2" s="112"/>
      <c r="D2" s="121"/>
      <c r="E2" s="127"/>
      <c r="F2" s="128"/>
      <c r="G2" s="128"/>
      <c r="H2" s="128"/>
      <c r="I2" s="128"/>
      <c r="J2" s="128"/>
      <c r="K2" s="129"/>
      <c r="L2" s="128"/>
      <c r="M2" s="128"/>
      <c r="N2" s="128"/>
      <c r="O2" s="130"/>
      <c r="P2" s="131" t="s">
        <v>176</v>
      </c>
      <c r="Q2" s="132"/>
      <c r="R2" s="133"/>
      <c r="S2" s="38"/>
      <c r="T2" s="38"/>
      <c r="U2" s="38"/>
      <c r="V2" s="116"/>
      <c r="W2" s="103"/>
      <c r="X2" s="119"/>
    </row>
    <row r="3" spans="1:259" ht="45" x14ac:dyDescent="0.25">
      <c r="A3" s="113" t="s">
        <v>3</v>
      </c>
      <c r="B3" s="113" t="s">
        <v>4</v>
      </c>
      <c r="C3" s="113" t="s">
        <v>5</v>
      </c>
      <c r="D3" s="113" t="s">
        <v>6</v>
      </c>
      <c r="E3" s="4" t="s">
        <v>7</v>
      </c>
      <c r="F3" s="4" t="s">
        <v>8</v>
      </c>
      <c r="G3" s="5" t="s">
        <v>9</v>
      </c>
      <c r="H3" s="45" t="s">
        <v>10</v>
      </c>
      <c r="I3" s="4" t="s">
        <v>11</v>
      </c>
      <c r="J3" s="5" t="s">
        <v>12</v>
      </c>
      <c r="K3" s="6" t="s">
        <v>7</v>
      </c>
      <c r="L3" s="6" t="s">
        <v>8</v>
      </c>
      <c r="M3" s="6" t="s">
        <v>9</v>
      </c>
      <c r="N3" s="43" t="s">
        <v>11</v>
      </c>
      <c r="O3" s="6" t="s">
        <v>12</v>
      </c>
      <c r="P3" s="7" t="s">
        <v>13</v>
      </c>
      <c r="Q3" s="7" t="s">
        <v>14</v>
      </c>
      <c r="R3" s="41" t="s">
        <v>15</v>
      </c>
      <c r="S3" s="49" t="s">
        <v>177</v>
      </c>
      <c r="T3" s="47" t="s">
        <v>178</v>
      </c>
      <c r="U3" s="48" t="s">
        <v>180</v>
      </c>
      <c r="V3" s="116"/>
      <c r="W3" s="103"/>
      <c r="X3" s="35">
        <f>AVERAGE(W5:W76)</f>
        <v>3209.4</v>
      </c>
    </row>
    <row r="4" spans="1:259" x14ac:dyDescent="0.25">
      <c r="A4" s="114"/>
      <c r="B4" s="114"/>
      <c r="C4" s="114"/>
      <c r="D4" s="114"/>
      <c r="E4" s="8">
        <v>0</v>
      </c>
      <c r="F4" s="8">
        <v>0</v>
      </c>
      <c r="G4" s="8">
        <v>0</v>
      </c>
      <c r="H4" s="46">
        <v>15</v>
      </c>
      <c r="I4" s="8">
        <v>0</v>
      </c>
      <c r="J4" s="8">
        <v>0</v>
      </c>
      <c r="K4" s="8">
        <v>348</v>
      </c>
      <c r="L4" s="8">
        <v>286</v>
      </c>
      <c r="M4" s="8">
        <v>118</v>
      </c>
      <c r="N4" s="46">
        <v>15</v>
      </c>
      <c r="O4" s="8">
        <v>364</v>
      </c>
      <c r="P4" s="8">
        <v>0</v>
      </c>
      <c r="Q4" s="8">
        <v>0</v>
      </c>
      <c r="R4" s="8">
        <v>0</v>
      </c>
      <c r="S4" s="42">
        <v>120</v>
      </c>
      <c r="T4" s="42">
        <v>1</v>
      </c>
      <c r="U4" s="42">
        <v>295</v>
      </c>
      <c r="V4" s="126"/>
      <c r="W4" s="104"/>
      <c r="X4" s="35"/>
    </row>
    <row r="5" spans="1:259" ht="14.25" customHeight="1" x14ac:dyDescent="0.25">
      <c r="A5" s="9">
        <v>500</v>
      </c>
      <c r="B5" s="29" t="s">
        <v>153</v>
      </c>
      <c r="C5" s="29" t="s">
        <v>154</v>
      </c>
      <c r="D5" s="30" t="s">
        <v>155</v>
      </c>
      <c r="E5" s="31">
        <v>3</v>
      </c>
      <c r="F5" s="31">
        <v>3</v>
      </c>
      <c r="G5" s="31">
        <v>3</v>
      </c>
      <c r="H5" s="31">
        <v>4</v>
      </c>
      <c r="I5" s="31">
        <v>0</v>
      </c>
      <c r="J5" s="31">
        <v>2</v>
      </c>
      <c r="K5" s="33">
        <f t="shared" ref="K5:M9" si="0">E5*1</f>
        <v>3</v>
      </c>
      <c r="L5" s="33">
        <f t="shared" si="0"/>
        <v>3</v>
      </c>
      <c r="M5" s="33">
        <f t="shared" si="0"/>
        <v>3</v>
      </c>
      <c r="N5" s="33">
        <f t="shared" ref="N5:O9" si="1">I5*1</f>
        <v>0</v>
      </c>
      <c r="O5" s="33">
        <f t="shared" si="1"/>
        <v>2</v>
      </c>
      <c r="P5" s="31">
        <v>3</v>
      </c>
      <c r="Q5" s="31">
        <v>4</v>
      </c>
      <c r="R5" s="31">
        <v>2</v>
      </c>
      <c r="S5" s="37">
        <f>(P5+Q5+R5)/3</f>
        <v>3</v>
      </c>
      <c r="T5" s="40">
        <v>16</v>
      </c>
      <c r="U5" s="40">
        <f>T5/2</f>
        <v>8</v>
      </c>
      <c r="V5" s="44">
        <f>H5+K5+L5+M5+N5+O5+S5+U5</f>
        <v>26</v>
      </c>
      <c r="W5" s="12">
        <f>(J5*J$4)+(K5*K$4)+(L5*L$4)+(O5*O$4)+(P5*P$4)+(Q5*Q$4)+(R5*R$4)+(E5*E$4)+(F5*F$4)+(H5*H$4)+(I5*I$4)+(M5*M$4)+(N5*N$4)+(G5*G$4)+(S5*S$4)+(U5*U$4)</f>
        <v>5764</v>
      </c>
      <c r="X5" s="18"/>
      <c r="Y5" s="3"/>
      <c r="Z5" s="3"/>
      <c r="AA5" s="3"/>
      <c r="AB5" s="3"/>
      <c r="AC5" s="3"/>
      <c r="AD5" s="3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  <c r="IU5" s="1"/>
      <c r="IV5" s="1"/>
      <c r="IW5" s="1"/>
      <c r="IX5" s="1"/>
      <c r="IY5" s="1"/>
    </row>
    <row r="6" spans="1:259" ht="14.25" customHeight="1" x14ac:dyDescent="0.25">
      <c r="A6" s="9">
        <v>505</v>
      </c>
      <c r="B6" s="29" t="s">
        <v>156</v>
      </c>
      <c r="C6" s="29" t="s">
        <v>154</v>
      </c>
      <c r="D6" s="30" t="s">
        <v>157</v>
      </c>
      <c r="E6" s="31">
        <v>2</v>
      </c>
      <c r="F6" s="31">
        <v>2</v>
      </c>
      <c r="G6" s="31">
        <v>2</v>
      </c>
      <c r="H6" s="31">
        <v>2</v>
      </c>
      <c r="I6" s="31">
        <v>0</v>
      </c>
      <c r="J6" s="31">
        <f>Q6</f>
        <v>1</v>
      </c>
      <c r="K6" s="33">
        <f t="shared" si="0"/>
        <v>2</v>
      </c>
      <c r="L6" s="33">
        <f t="shared" si="0"/>
        <v>2</v>
      </c>
      <c r="M6" s="33">
        <f t="shared" si="0"/>
        <v>2</v>
      </c>
      <c r="N6" s="33">
        <f t="shared" si="1"/>
        <v>0</v>
      </c>
      <c r="O6" s="33">
        <f t="shared" si="1"/>
        <v>1</v>
      </c>
      <c r="P6" s="31">
        <v>1</v>
      </c>
      <c r="Q6" s="31">
        <v>1</v>
      </c>
      <c r="R6" s="31">
        <v>2</v>
      </c>
      <c r="S6" s="37">
        <f>(P6+Q6+R6)/3</f>
        <v>1.3333333333333333</v>
      </c>
      <c r="T6" s="40">
        <v>6</v>
      </c>
      <c r="U6" s="40">
        <f>T6/2</f>
        <v>3</v>
      </c>
      <c r="V6" s="44">
        <f>H6+K6+L6+M6+N6+O6+S6+U6</f>
        <v>13.333333333333334</v>
      </c>
      <c r="W6" s="12">
        <f>(J6*J$4)+(K6*K$4)+(L6*L$4)+(O6*O$4)+(P6*P$4)+(Q6*Q$4)+(R6*R$4)+(E6*E$4)+(F6*F$4)+(H6*H$4)+(I6*I$4)+(M6*M$4)+(N6*N$4)+(G6*G$4)+(S6*S$4)+(U6*U$4)</f>
        <v>2943</v>
      </c>
      <c r="X6" s="18"/>
      <c r="Y6" s="3"/>
      <c r="Z6" s="3"/>
      <c r="AA6" s="3"/>
      <c r="AB6" s="3"/>
      <c r="AC6" s="3"/>
      <c r="AD6" s="3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  <c r="IT6" s="1"/>
      <c r="IU6" s="1"/>
      <c r="IV6" s="1"/>
      <c r="IW6" s="1"/>
      <c r="IX6" s="1"/>
      <c r="IY6" s="1"/>
    </row>
    <row r="7" spans="1:259" ht="14.25" customHeight="1" x14ac:dyDescent="0.25">
      <c r="A7" s="9">
        <v>506</v>
      </c>
      <c r="B7" s="29" t="s">
        <v>158</v>
      </c>
      <c r="C7" s="29" t="s">
        <v>154</v>
      </c>
      <c r="D7" s="30" t="s">
        <v>159</v>
      </c>
      <c r="E7" s="31">
        <v>2</v>
      </c>
      <c r="F7" s="31">
        <v>2</v>
      </c>
      <c r="G7" s="31">
        <v>2</v>
      </c>
      <c r="H7" s="31">
        <v>2</v>
      </c>
      <c r="I7" s="31">
        <v>0</v>
      </c>
      <c r="J7" s="31">
        <f>Q7</f>
        <v>2</v>
      </c>
      <c r="K7" s="33">
        <f t="shared" si="0"/>
        <v>2</v>
      </c>
      <c r="L7" s="33">
        <f t="shared" si="0"/>
        <v>2</v>
      </c>
      <c r="M7" s="33">
        <f t="shared" si="0"/>
        <v>2</v>
      </c>
      <c r="N7" s="33">
        <f t="shared" si="1"/>
        <v>0</v>
      </c>
      <c r="O7" s="33">
        <f t="shared" si="1"/>
        <v>2</v>
      </c>
      <c r="P7" s="31">
        <v>0</v>
      </c>
      <c r="Q7" s="31">
        <v>2</v>
      </c>
      <c r="R7" s="31">
        <v>2</v>
      </c>
      <c r="S7" s="37">
        <f>(P7+Q7+R7)/3</f>
        <v>1.3333333333333333</v>
      </c>
      <c r="T7" s="40">
        <v>4</v>
      </c>
      <c r="U7" s="40">
        <f>T7/2</f>
        <v>2</v>
      </c>
      <c r="V7" s="44">
        <f>H7+K7+L7+M7+N7+O7+S7+U7</f>
        <v>13.333333333333334</v>
      </c>
      <c r="W7" s="12">
        <f>(J7*J$4)+(K7*K$4)+(L7*L$4)+(O7*O$4)+(P7*P$4)+(Q7*Q$4)+(R7*R$4)+(E7*E$4)+(F7*F$4)+(H7*H$4)+(I7*I$4)+(M7*M$4)+(N7*N$4)+(G7*G$4)+(S7*S$4)+(U7*U$4)</f>
        <v>3012</v>
      </c>
      <c r="X7" s="18"/>
      <c r="Y7" s="3"/>
      <c r="Z7" s="3"/>
      <c r="AA7" s="3"/>
      <c r="AB7" s="3"/>
      <c r="AC7" s="3"/>
      <c r="AD7" s="3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  <c r="IR7" s="1"/>
      <c r="IS7" s="1"/>
      <c r="IT7" s="1"/>
      <c r="IU7" s="1"/>
      <c r="IV7" s="1"/>
      <c r="IW7" s="1"/>
      <c r="IX7" s="1"/>
      <c r="IY7" s="1"/>
    </row>
    <row r="8" spans="1:259" ht="14.25" customHeight="1" x14ac:dyDescent="0.25">
      <c r="A8" s="9">
        <v>507</v>
      </c>
      <c r="B8" s="21" t="s">
        <v>160</v>
      </c>
      <c r="C8" s="21" t="s">
        <v>154</v>
      </c>
      <c r="D8" s="28" t="s">
        <v>161</v>
      </c>
      <c r="E8" s="31">
        <v>2</v>
      </c>
      <c r="F8" s="31">
        <v>2</v>
      </c>
      <c r="G8" s="31">
        <v>2</v>
      </c>
      <c r="H8" s="31">
        <v>2</v>
      </c>
      <c r="I8" s="31">
        <v>0</v>
      </c>
      <c r="J8" s="31">
        <f>Q8</f>
        <v>0</v>
      </c>
      <c r="K8" s="33">
        <f t="shared" si="0"/>
        <v>2</v>
      </c>
      <c r="L8" s="33">
        <f t="shared" si="0"/>
        <v>2</v>
      </c>
      <c r="M8" s="33">
        <f t="shared" si="0"/>
        <v>2</v>
      </c>
      <c r="N8" s="33">
        <f t="shared" si="1"/>
        <v>0</v>
      </c>
      <c r="O8" s="33">
        <f t="shared" si="1"/>
        <v>0</v>
      </c>
      <c r="P8" s="31">
        <v>0</v>
      </c>
      <c r="Q8" s="31">
        <v>0</v>
      </c>
      <c r="R8" s="31">
        <v>0</v>
      </c>
      <c r="S8" s="37">
        <f>(P8+Q8+R8)/3</f>
        <v>0</v>
      </c>
      <c r="T8" s="40">
        <v>4</v>
      </c>
      <c r="U8" s="40">
        <f>T8/2</f>
        <v>2</v>
      </c>
      <c r="V8" s="44">
        <f>H8+K8+L8+M8+N8+O8+S8+U8</f>
        <v>10</v>
      </c>
      <c r="W8" s="12">
        <f>(J8*J$4)+(K8*K$4)+(L8*L$4)+(O8*O$4)+(P8*P$4)+(Q8*Q$4)+(R8*R$4)+(E8*E$4)+(F8*F$4)+(H8*H$4)+(I8*I$4)+(M8*M$4)+(N8*N$4)+(G8*G$4)+(S8*S$4)+(U8*U$4)</f>
        <v>2124</v>
      </c>
      <c r="X8" s="18"/>
      <c r="Y8" s="3"/>
      <c r="Z8" s="3"/>
      <c r="AA8" s="3"/>
      <c r="AB8" s="3"/>
      <c r="AC8" s="3"/>
      <c r="AD8" s="3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  <c r="IP8" s="1"/>
      <c r="IQ8" s="1"/>
      <c r="IR8" s="1"/>
      <c r="IS8" s="1"/>
      <c r="IT8" s="1"/>
      <c r="IU8" s="1"/>
      <c r="IV8" s="1"/>
      <c r="IW8" s="1"/>
      <c r="IX8" s="1"/>
      <c r="IY8" s="1"/>
    </row>
    <row r="9" spans="1:259" ht="14.25" customHeight="1" x14ac:dyDescent="0.25">
      <c r="A9" s="9">
        <v>508</v>
      </c>
      <c r="B9" s="21" t="s">
        <v>162</v>
      </c>
      <c r="C9" s="21" t="s">
        <v>154</v>
      </c>
      <c r="D9" s="28" t="s">
        <v>163</v>
      </c>
      <c r="E9" s="31">
        <v>2</v>
      </c>
      <c r="F9" s="31">
        <v>2</v>
      </c>
      <c r="G9" s="31">
        <v>2</v>
      </c>
      <c r="H9" s="31">
        <v>2</v>
      </c>
      <c r="I9" s="31">
        <v>0</v>
      </c>
      <c r="J9" s="31">
        <f>Q9</f>
        <v>0</v>
      </c>
      <c r="K9" s="33">
        <f t="shared" si="0"/>
        <v>2</v>
      </c>
      <c r="L9" s="33">
        <f t="shared" si="0"/>
        <v>2</v>
      </c>
      <c r="M9" s="33">
        <f t="shared" si="0"/>
        <v>2</v>
      </c>
      <c r="N9" s="33">
        <f t="shared" si="1"/>
        <v>0</v>
      </c>
      <c r="O9" s="33">
        <f t="shared" si="1"/>
        <v>0</v>
      </c>
      <c r="P9" s="31">
        <v>0</v>
      </c>
      <c r="Q9" s="31">
        <v>0</v>
      </c>
      <c r="R9" s="31">
        <v>2</v>
      </c>
      <c r="S9" s="37">
        <f>(P9+Q9+R9)/3</f>
        <v>0.66666666666666663</v>
      </c>
      <c r="T9" s="40">
        <v>4</v>
      </c>
      <c r="U9" s="40">
        <f>T9/2</f>
        <v>2</v>
      </c>
      <c r="V9" s="44">
        <f>H9+K9+L9+M9+N9+O9+S9+U9</f>
        <v>10.666666666666666</v>
      </c>
      <c r="W9" s="12">
        <f>(J9*J$4)+(K9*K$4)+(L9*L$4)+(O9*O$4)+(P9*P$4)+(Q9*Q$4)+(R9*R$4)+(E9*E$4)+(F9*F$4)+(H9*H$4)+(I9*I$4)+(M9*M$4)+(N9*N$4)+(G9*G$4)+(S9*S$4)+(U9*U$4)</f>
        <v>2204</v>
      </c>
      <c r="X9" s="32"/>
      <c r="Y9" s="3"/>
      <c r="Z9" s="3"/>
      <c r="AA9" s="3"/>
      <c r="AB9" s="3"/>
      <c r="AC9" s="3"/>
      <c r="AD9" s="3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  <c r="IV9" s="1"/>
      <c r="IW9" s="1"/>
      <c r="IX9" s="1"/>
      <c r="IY9" s="1"/>
    </row>
  </sheetData>
  <mergeCells count="14">
    <mergeCell ref="B3:B4"/>
    <mergeCell ref="C3:C4"/>
    <mergeCell ref="D3:D4"/>
    <mergeCell ref="X1:X2"/>
    <mergeCell ref="A1:D2"/>
    <mergeCell ref="E1:J1"/>
    <mergeCell ref="K1:O1"/>
    <mergeCell ref="P1:R1"/>
    <mergeCell ref="V1:V4"/>
    <mergeCell ref="W1:W4"/>
    <mergeCell ref="E2:J2"/>
    <mergeCell ref="K2:O2"/>
    <mergeCell ref="P2:R2"/>
    <mergeCell ref="A3:A4"/>
  </mergeCells>
  <conditionalFormatting sqref="S5:U9">
    <cfRule type="cellIs" dxfId="0" priority="1" stopIfTrue="1" operator="equal">
      <formula>0</formula>
    </cfRule>
  </conditionalFormatting>
  <pageMargins left="0.23622047244094491" right="0.23622047244094491" top="0.74803149606299213" bottom="0.74803149606299213" header="0.31496062992125984" footer="0.31496062992125984"/>
  <pageSetup scale="81" fitToWidth="0" fitToHeight="0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solo vegas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TC-IMG-46</dc:creator>
  <cp:lastModifiedBy>visualtiendas001@outlook.com</cp:lastModifiedBy>
  <cp:lastPrinted>2025-03-31T22:53:19Z</cp:lastPrinted>
  <dcterms:created xsi:type="dcterms:W3CDTF">2024-06-20T16:44:59Z</dcterms:created>
  <dcterms:modified xsi:type="dcterms:W3CDTF">2025-03-31T22:54:05Z</dcterms:modified>
</cp:coreProperties>
</file>